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Доходы.№2 " sheetId="1" r:id="rId1"/>
    <sheet name="Прилож.№3" sheetId="2" r:id="rId2"/>
    <sheet name="Расходы.№4" sheetId="3" r:id="rId3"/>
    <sheet name="Источники.№5" sheetId="4" r:id="rId4"/>
  </sheets>
  <definedNames/>
  <calcPr fullCalcOnLoad="1"/>
</workbook>
</file>

<file path=xl/sharedStrings.xml><?xml version="1.0" encoding="utf-8"?>
<sst xmlns="http://schemas.openxmlformats.org/spreadsheetml/2006/main" count="1055" uniqueCount="317">
  <si>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</si>
  <si>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</si>
  <si>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</si>
  <si>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</si>
  <si>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</si>
  <si>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</si>
  <si>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</si>
  <si>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</si>
  <si>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</si>
  <si>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</si>
  <si>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</si>
  <si>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</si>
  <si>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</si>
  <si>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</si>
  <si>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</si>
  <si>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</si>
  <si>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</si>
  <si>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</si>
  <si>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</si>
  <si>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</si>
  <si>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</si>
  <si>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</si>
  <si>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</si>
  <si>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</si>
  <si>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</si>
  <si>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</si>
  <si>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</si>
  <si>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</si>
  <si>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</si>
  <si>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</si>
  <si>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</si>
  <si>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</si>
  <si>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</si>
  <si>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</si>
  <si>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</si>
  <si>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</si>
  <si>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</si>
  <si>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</si>
  <si>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</si>
  <si>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</si>
  <si>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</si>
  <si>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</si>
  <si>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</si>
  <si>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</si>
  <si>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</si>
  <si>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</si>
  <si>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</si>
  <si>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</si>
  <si>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</si>
  <si>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</si>
  <si>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</si>
  <si>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</si>
  <si>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</si>
  <si>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</si>
  <si>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</si>
  <si>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</si>
  <si>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</si>
  <si>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</si>
  <si>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</si>
  <si>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</si>
  <si>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</si>
  <si>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</si>
  <si>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</si>
  <si>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</si>
  <si>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</si>
  <si>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</si>
  <si>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</si>
  <si>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</si>
  <si>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</si>
  <si>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000 2 02 19999 10 0000 150</t>
  </si>
  <si>
    <t>Прочие дотации бюджетам сельских поселений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</si>
  <si>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</si>
  <si>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</si>
  <si>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</si>
  <si>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</si>
  <si>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</si>
  <si>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</si>
  <si>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Наименование  дохода</t>
  </si>
  <si>
    <t>Приложение №2</t>
  </si>
  <si>
    <t>Процент исполнения к уточненному плану, %</t>
  </si>
  <si>
    <t xml:space="preserve">Исполнение доходов бюджета муниципального образования «Большесидоровское сельское  поселение» за 2021 год по кодам классификации доходов бюджета </t>
  </si>
  <si>
    <t>000 2 02 29999 10 0000 150</t>
  </si>
  <si>
    <t>000 2 02 20000 00 0000 150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</si>
  <si>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</si>
  <si>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</si>
  <si>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Приложение №3</t>
  </si>
  <si>
    <t>Наименование</t>
  </si>
  <si>
    <t>Код прямого получателя</t>
  </si>
  <si>
    <t>Разд.</t>
  </si>
  <si>
    <t>Подраз-дел</t>
  </si>
  <si>
    <t>ЦСР</t>
  </si>
  <si>
    <t>ВР</t>
  </si>
  <si>
    <t>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</si>
  <si>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</si>
  <si>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</si>
  <si>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</si>
  <si>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</si>
  <si>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100</t>
  </si>
  <si>
    <t>120</t>
  </si>
  <si>
    <t>121</t>
  </si>
  <si>
    <t>129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</si>
  <si>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</si>
  <si>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</si>
  <si>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</si>
  <si>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</si>
  <si>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</si>
  <si>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</si>
  <si>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</si>
  <si>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</si>
  <si>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</si>
  <si>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</si>
  <si>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</si>
  <si>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</si>
  <si>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</si>
  <si>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</si>
  <si>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</si>
  <si>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</si>
  <si>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</si>
  <si>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</si>
  <si>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</si>
  <si>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</si>
  <si>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6150000800</t>
  </si>
  <si>
    <t>Специальные расходы</t>
  </si>
  <si>
    <t>880</t>
  </si>
  <si>
    <t>Резервный фонд</t>
  </si>
  <si>
    <t>11</t>
  </si>
  <si>
    <t xml:space="preserve">Реализация иных мероприятий в рамках непрограммных расходов муниципальных органов </t>
  </si>
  <si>
    <t>7210091030</t>
  </si>
  <si>
    <t>Резервный фонд МО «Большесидоровское сельское поселение»</t>
  </si>
  <si>
    <t>Резервные средства</t>
  </si>
  <si>
    <t>870</t>
  </si>
  <si>
    <t>Другие общегосударственные вопросы</t>
  </si>
  <si>
    <t>13</t>
  </si>
  <si>
    <t>6120061010</t>
  </si>
  <si>
    <t>850</t>
  </si>
  <si>
    <t>Межбюджетные трансферты</t>
  </si>
  <si>
    <t>500</t>
  </si>
  <si>
    <t>Иные межбюджетные трансферты</t>
  </si>
  <si>
    <t>540</t>
  </si>
  <si>
    <t>6800000000</t>
  </si>
  <si>
    <t>6810010020</t>
  </si>
  <si>
    <t>6810010050</t>
  </si>
  <si>
    <t>6810010060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</si>
  <si>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</si>
  <si>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</si>
  <si>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</si>
  <si>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</si>
  <si>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</si>
  <si>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09</t>
  </si>
  <si>
    <t>6210000000</t>
  </si>
  <si>
    <t>6210090020</t>
  </si>
  <si>
    <t>10</t>
  </si>
  <si>
    <t>6220000000</t>
  </si>
  <si>
    <t>6220090030</t>
  </si>
  <si>
    <t>Дорожное хозяйство (дорожные фонды)</t>
  </si>
  <si>
    <t>Целевые программы муниципальных образований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</si>
  <si>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</si>
  <si>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</si>
  <si>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</si>
  <si>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</si>
  <si>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Другие вопросы в области национальной экономики</t>
  </si>
  <si>
    <t>12</t>
  </si>
  <si>
    <t>6310000000</t>
  </si>
  <si>
    <t>6310090040</t>
  </si>
  <si>
    <t>6310090050</t>
  </si>
  <si>
    <t>ЖИЛИЩНО-КОММУНАЛЬНОЕ ХОЗЯЙСТВО</t>
  </si>
  <si>
    <t>05</t>
  </si>
  <si>
    <t>Коммунальное хозяйство</t>
  </si>
  <si>
    <t>6840010040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</si>
  <si>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</si>
  <si>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t>245</t>
  </si>
  <si>
    <t>6910040020</t>
  </si>
  <si>
    <t>Благоустройство</t>
  </si>
  <si>
    <t>6440090080</t>
  </si>
  <si>
    <t>6440090090</t>
  </si>
  <si>
    <t xml:space="preserve">КУЛЬТУРА, КИНЕМАТОГРАФИЯ </t>
  </si>
  <si>
    <t>08</t>
  </si>
  <si>
    <t xml:space="preserve"> Культура</t>
  </si>
  <si>
    <t>6500000000</t>
  </si>
  <si>
    <t>6510090090</t>
  </si>
  <si>
    <t>СОЦИАЛЬНАЯ ПОЛИТИКА</t>
  </si>
  <si>
    <t>6610000000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</si>
  <si>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</si>
  <si>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</si>
  <si>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</si>
  <si>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</si>
  <si>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</si>
  <si>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</si>
  <si>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6710000000</t>
  </si>
  <si>
    <t>6710090110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</si>
  <si>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</si>
  <si>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</si>
  <si>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</si>
  <si>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730</t>
  </si>
  <si>
    <t>ВСЕГО РАСХОДОВ</t>
  </si>
  <si>
    <t>Поощрение муниципальной управленческой команды в 2021 году</t>
  </si>
  <si>
    <r>
      <t>.</t>
    </r>
    <r>
      <rPr>
        <sz val="9"/>
        <rFont val="Times New Roman"/>
        <family val="1"/>
      </rPr>
      <t>6100055490</t>
    </r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</si>
  <si>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</si>
  <si>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</si>
  <si>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</si>
  <si>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</si>
  <si>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</si>
  <si>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</si>
  <si>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</si>
  <si>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Закупка энергетических ресурсов</t>
  </si>
  <si>
    <t>247</t>
  </si>
  <si>
    <t>Уплата налогов,сборов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</si>
  <si>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</si>
  <si>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</si>
  <si>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</si>
  <si>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</si>
  <si>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</si>
  <si>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</si>
  <si>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Руководство и управление в сфере установленных функций (Другие общегосударственные вопросы)</t>
  </si>
  <si>
    <t>Выполнение других обязательств государства</t>
  </si>
  <si>
    <t>Прочая закупка товаров, работ и услуг (Ритуальные услуги)</t>
  </si>
  <si>
    <t>Расходы на осуществление государственных полномочий в сфере административных правоотношений</t>
  </si>
  <si>
    <t>Программы МО "Большесидоровское сельское поселение"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</si>
  <si>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</si>
  <si>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6810010010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</si>
  <si>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</si>
  <si>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</si>
  <si>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6810010030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</si>
  <si>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</si>
  <si>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МП "Мероприятия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</si>
  <si>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</si>
  <si>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</si>
  <si>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</si>
  <si>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</si>
  <si>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</si>
  <si>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</si>
  <si>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</si>
  <si>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</si>
  <si>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 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</si>
  <si>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</si>
  <si>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6310090060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</si>
  <si>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</si>
  <si>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</si>
  <si>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5150080000</t>
  </si>
  <si>
    <t>5150080500</t>
  </si>
  <si>
    <t>Капитальные 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</si>
  <si>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</si>
  <si>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</si>
  <si>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</si>
  <si>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Техническое обслуживание газопровода</t>
  </si>
  <si>
    <t>6910000000</t>
  </si>
  <si>
    <t>6910040000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</si>
  <si>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</si>
  <si>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</si>
  <si>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</si>
  <si>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</si>
  <si>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Обеспечение деятельности по культуре МО "Большесидоровское сельское поселение"</t>
  </si>
  <si>
    <t>Пенсионное обеспечение</t>
  </si>
  <si>
    <t>Пенсионное обеспечение МО "Большесидоровское сельское поселение"</t>
  </si>
  <si>
    <t>Иные пенсии, социальные доплаты к пенсиям</t>
  </si>
  <si>
    <t>312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</si>
  <si>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</si>
  <si>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</si>
  <si>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</si>
  <si>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</si>
  <si>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</si>
  <si>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Исполнение расходов бюджета муниципального образования  "Большесидоровское сельское поселение" за  2021 год по ведомственной структуре расходов бюджета</t>
  </si>
  <si>
    <t>Утвержденный бюджет на  2021 год</t>
  </si>
  <si>
    <t>Фактическое исполнение на 01.01.2022 г.</t>
  </si>
  <si>
    <t>Уточненный бюджет на 01.01.2022 г.</t>
  </si>
  <si>
    <t>Утвержденный бюджет на 2021 год</t>
  </si>
  <si>
    <t>Приложение №4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</si>
  <si>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</si>
  <si>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</si>
  <si>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технического характера, пожарная безопасность</t>
  </si>
  <si>
    <t>КУЛЬТУРА, КИНЕМАТОГРАФИЯ</t>
  </si>
  <si>
    <t>Культура</t>
  </si>
  <si>
    <t xml:space="preserve">ОБСЛУЖИВАНИЕ ГОСУДАРСТВЕННОГО (МУНИЦИПАЛЬНОГО) ДОЛГА </t>
  </si>
  <si>
    <t>Обслуживание государственного (муниципального) внутреннего долга</t>
  </si>
  <si>
    <t>Исполнение расходов бюджета муниципального образования  "Большесидоровское сельское поселение" за 2021 год по разделам и подразделам классификации расходов бюджета</t>
  </si>
  <si>
    <t>Отклонение исполнения от годовых назначений</t>
  </si>
  <si>
    <t>01 05 02 01 05 0000 610</t>
  </si>
  <si>
    <t>Уменьшение прочих остатков денежных средств бюджетов муниципальных районов</t>
  </si>
  <si>
    <t>01 05 02 01 00 0000 610</t>
  </si>
  <si>
    <t>Уменьшение прочих остатков денежных средств бюджетов</t>
  </si>
  <si>
    <t>01 05 02 00 00 0000 600</t>
  </si>
  <si>
    <t>Уменьшение прочих остатков средств бюджетов</t>
  </si>
  <si>
    <t>01 05 00 00 00 0000 600</t>
  </si>
  <si>
    <t>Уменьшение остатков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</si>
  <si>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</si>
  <si>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</si>
  <si>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01 05 02 01 00 0000 510</t>
  </si>
  <si>
    <t>Увеличение прочих остатков денежных средств бюджетов</t>
  </si>
  <si>
    <t>01 05 02 00 00 0000 500</t>
  </si>
  <si>
    <t>Увеличение прочих остатков средств бюджетов</t>
  </si>
  <si>
    <t>01 05 00 00 00 0000 500</t>
  </si>
  <si>
    <t>Увеличение остатков средств бюджетов</t>
  </si>
  <si>
    <t>01 05 00 00 00 0000 000</t>
  </si>
  <si>
    <t>Изменение остатков средств на счетах по учету средств бюджетов</t>
  </si>
  <si>
    <t>01 03 00 00 10 0000 810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</si>
  <si>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</si>
  <si>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</si>
  <si>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</si>
  <si>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</si>
  <si>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</si>
  <si>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</si>
  <si>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</si>
  <si>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01 02 00 00 10 0000 700</t>
  </si>
  <si>
    <t>Получение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</si>
  <si>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</si>
  <si>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</si>
  <si>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01 00 00 00 00 0000 000</t>
  </si>
  <si>
    <t>ИСТОЧНИКИ ВНУТРЕННЕГО ФИНАНСИРОВАНИЯ ДЕФИЦИТОВ БЮДЖЕТОВ</t>
  </si>
  <si>
    <t xml:space="preserve">Код показателя </t>
  </si>
  <si>
    <t xml:space="preserve">Наименование показателя </t>
  </si>
  <si>
    <t>Приложение №5</t>
  </si>
  <si>
    <t>Исполнение источников финансирования дефицита бюджета муниципального образования  "Большесидоровское сельское поселение" за 2021 год по кодам классификации источников финансирования дефицита бюджета</t>
  </si>
  <si>
    <t>9354,5</t>
  </si>
  <si>
    <t>7350,4</t>
  </si>
  <si>
    <t>8070,2</t>
  </si>
  <si>
    <t>Субвенции бюджетам сельских поселений на осуществление первичного воинского учета органами местного самоупрления поселений, муниципальных и городских округов</t>
  </si>
  <si>
    <t>№44  от  29.04.2022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</si>
</sst>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FF"/>
      <name val="Times New Roman"/>
      <family val="1"/>
    </font>
    <font>
      <sz val="9"/>
      <color rgb="FF008000"/>
      <name val="Times New Roman"/>
      <family val="1"/>
    </font>
    <font>
      <sz val="11"/>
      <color rgb="FF008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165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7" fillId="0" borderId="0" xfId="0" applyFont="1" applyAlignment="1">
      <alignment horizontal="right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6" fillId="0" borderId="0" xfId="52" applyFont="1" applyFill="1" applyAlignment="1">
      <alignment wrapText="1"/>
      <protection/>
    </xf>
    <xf numFmtId="49" fontId="6" fillId="0" borderId="0" xfId="52" applyNumberFormat="1" applyFont="1" applyFill="1" applyAlignment="1">
      <alignment horizontal="right"/>
      <protection/>
    </xf>
    <xf numFmtId="0" fontId="6" fillId="0" borderId="0" xfId="52" applyFont="1" applyFill="1">
      <alignment/>
      <protection/>
    </xf>
    <xf numFmtId="0" fontId="7" fillId="0" borderId="0" xfId="52" applyFont="1" applyFill="1" applyAlignment="1">
      <alignment horizontal="right"/>
      <protection/>
    </xf>
    <xf numFmtId="0" fontId="6" fillId="0" borderId="0" xfId="52" applyFont="1" applyFill="1" applyAlignment="1">
      <alignment horizontal="right"/>
      <protection/>
    </xf>
    <xf numFmtId="0" fontId="7" fillId="0" borderId="0" xfId="52" applyFont="1" applyFill="1" applyAlignment="1">
      <alignment horizontal="right" vertical="top" wrapText="1"/>
      <protection/>
    </xf>
    <xf numFmtId="49" fontId="9" fillId="0" borderId="0" xfId="52" applyNumberFormat="1" applyFont="1" applyFill="1" applyAlignment="1">
      <alignment horizontal="center" vertical="center" wrapText="1"/>
      <protection/>
    </xf>
    <xf numFmtId="49" fontId="10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2" fontId="6" fillId="0" borderId="10" xfId="52" applyNumberFormat="1" applyFont="1" applyFill="1" applyBorder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2" fontId="6" fillId="0" borderId="0" xfId="52" applyNumberFormat="1" applyFont="1" applyFill="1">
      <alignment/>
      <protection/>
    </xf>
    <xf numFmtId="0" fontId="6" fillId="0" borderId="10" xfId="52" applyFont="1" applyFill="1" applyBorder="1" applyAlignment="1">
      <alignment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13" fillId="0" borderId="0" xfId="52" applyFont="1" applyFill="1">
      <alignment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/>
      <protection/>
    </xf>
    <xf numFmtId="2" fontId="6" fillId="0" borderId="0" xfId="52" applyNumberFormat="1" applyFont="1" applyFill="1" applyAlignment="1">
      <alignment horizontal="center"/>
      <protection/>
    </xf>
    <xf numFmtId="0" fontId="6" fillId="0" borderId="0" xfId="52" applyFont="1" applyFill="1" applyBorder="1" applyAlignment="1">
      <alignment wrapText="1"/>
      <protection/>
    </xf>
    <xf numFmtId="165" fontId="6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wrapText="1"/>
      <protection/>
    </xf>
    <xf numFmtId="49" fontId="8" fillId="0" borderId="0" xfId="52" applyNumberFormat="1" applyFont="1" applyFill="1" applyAlignment="1">
      <alignment horizontal="right"/>
      <protection/>
    </xf>
    <xf numFmtId="49" fontId="8" fillId="0" borderId="0" xfId="52" applyNumberFormat="1" applyFont="1" applyFill="1" applyAlignment="1">
      <alignment horizontal="right" vertical="center"/>
      <protection/>
    </xf>
    <xf numFmtId="49" fontId="8" fillId="0" borderId="0" xfId="52" applyNumberFormat="1" applyFont="1" applyFill="1" applyAlignment="1">
      <alignment/>
      <protection/>
    </xf>
    <xf numFmtId="0" fontId="7" fillId="0" borderId="0" xfId="52" applyFont="1" applyFill="1" applyAlignment="1">
      <alignment horizontal="right" vertical="center" wrapText="1"/>
      <protection/>
    </xf>
    <xf numFmtId="49" fontId="13" fillId="0" borderId="0" xfId="52" applyNumberFormat="1" applyFont="1" applyFill="1" applyAlignment="1">
      <alignment horizontal="center"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65" fontId="11" fillId="0" borderId="10" xfId="52" applyNumberFormat="1" applyFont="1" applyFill="1" applyBorder="1" applyAlignment="1">
      <alignment horizontal="center" vertical="center"/>
      <protection/>
    </xf>
    <xf numFmtId="1" fontId="11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165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wrapText="1"/>
      <protection/>
    </xf>
    <xf numFmtId="165" fontId="6" fillId="0" borderId="0" xfId="52" applyNumberFormat="1" applyFont="1" applyFill="1">
      <alignment/>
      <protection/>
    </xf>
    <xf numFmtId="0" fontId="58" fillId="0" borderId="10" xfId="52" applyFont="1" applyFill="1" applyBorder="1" applyAlignment="1">
      <alignment wrapText="1"/>
      <protection/>
    </xf>
    <xf numFmtId="0" fontId="58" fillId="0" borderId="10" xfId="52" applyFont="1" applyFill="1" applyBorder="1" applyAlignment="1">
      <alignment horizontal="center" vertical="center" wrapText="1"/>
      <protection/>
    </xf>
    <xf numFmtId="49" fontId="58" fillId="0" borderId="10" xfId="52" applyNumberFormat="1" applyFont="1" applyFill="1" applyBorder="1" applyAlignment="1">
      <alignment horizontal="center" vertical="center"/>
      <protection/>
    </xf>
    <xf numFmtId="165" fontId="58" fillId="0" borderId="10" xfId="52" applyNumberFormat="1" applyFont="1" applyFill="1" applyBorder="1" applyAlignment="1">
      <alignment horizontal="center" vertical="center"/>
      <protection/>
    </xf>
    <xf numFmtId="0" fontId="58" fillId="0" borderId="10" xfId="52" applyFont="1" applyFill="1" applyBorder="1" applyAlignment="1">
      <alignment vertical="center" wrapText="1"/>
      <protection/>
    </xf>
    <xf numFmtId="0" fontId="59" fillId="0" borderId="10" xfId="52" applyFont="1" applyFill="1" applyBorder="1" applyAlignment="1">
      <alignment wrapText="1"/>
      <protection/>
    </xf>
    <xf numFmtId="0" fontId="59" fillId="0" borderId="10" xfId="52" applyFont="1" applyFill="1" applyBorder="1" applyAlignment="1">
      <alignment horizontal="center" vertical="center" wrapText="1"/>
      <protection/>
    </xf>
    <xf numFmtId="49" fontId="59" fillId="0" borderId="10" xfId="52" applyNumberFormat="1" applyFont="1" applyFill="1" applyBorder="1" applyAlignment="1">
      <alignment horizontal="center" vertical="center"/>
      <protection/>
    </xf>
    <xf numFmtId="165" fontId="59" fillId="0" borderId="10" xfId="52" applyNumberFormat="1" applyFont="1" applyFill="1" applyBorder="1" applyAlignment="1">
      <alignment horizontal="center" vertical="center"/>
      <protection/>
    </xf>
    <xf numFmtId="0" fontId="59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49" fontId="16" fillId="0" borderId="10" xfId="52" applyNumberFormat="1" applyFont="1" applyFill="1" applyBorder="1" applyAlignment="1">
      <alignment horizontal="center" vertical="center"/>
      <protection/>
    </xf>
    <xf numFmtId="165" fontId="16" fillId="0" borderId="10" xfId="52" applyNumberFormat="1" applyFont="1" applyFill="1" applyBorder="1" applyAlignment="1">
      <alignment horizontal="center" vertical="center"/>
      <protection/>
    </xf>
    <xf numFmtId="0" fontId="60" fillId="0" borderId="0" xfId="52" applyFont="1" applyFill="1">
      <alignment/>
      <protection/>
    </xf>
    <xf numFmtId="0" fontId="18" fillId="0" borderId="10" xfId="52" applyFont="1" applyFill="1" applyBorder="1" applyAlignment="1">
      <alignment vertical="center" wrapText="1"/>
      <protection/>
    </xf>
    <xf numFmtId="49" fontId="18" fillId="0" borderId="10" xfId="52" applyNumberFormat="1" applyFont="1" applyFill="1" applyBorder="1" applyAlignment="1">
      <alignment horizontal="center" vertical="center"/>
      <protection/>
    </xf>
    <xf numFmtId="165" fontId="18" fillId="0" borderId="10" xfId="52" applyNumberFormat="1" applyFont="1" applyFill="1" applyBorder="1" applyAlignment="1">
      <alignment horizontal="center" vertical="center"/>
      <protection/>
    </xf>
    <xf numFmtId="165" fontId="6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/>
      <protection/>
    </xf>
    <xf numFmtId="49" fontId="6" fillId="0" borderId="0" xfId="52" applyNumberFormat="1" applyFont="1" applyFill="1" applyAlignment="1">
      <alignment horizontal="right" vertical="center"/>
      <protection/>
    </xf>
    <xf numFmtId="0" fontId="6" fillId="0" borderId="0" xfId="52" applyFont="1" applyFill="1" applyBorder="1" applyAlignment="1">
      <alignment/>
      <protection/>
    </xf>
    <xf numFmtId="2" fontId="11" fillId="0" borderId="10" xfId="52" applyNumberFormat="1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" fillId="0" borderId="10" xfId="52" applyNumberFormat="1" applyFont="1" applyFill="1" applyBorder="1" applyAlignment="1">
      <alignment wrapText="1"/>
      <protection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4" fontId="54" fillId="0" borderId="13" xfId="0" applyNumberFormat="1" applyFont="1" applyBorder="1" applyAlignment="1">
      <alignment horizontal="center" vertical="center" wrapText="1"/>
    </xf>
    <xf numFmtId="164" fontId="54" fillId="0" borderId="11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49" fontId="6" fillId="0" borderId="13" xfId="52" applyNumberFormat="1" applyFont="1" applyFill="1" applyBorder="1" applyAlignment="1">
      <alignment horizontal="center" vertical="center"/>
      <protection/>
    </xf>
    <xf numFmtId="49" fontId="6" fillId="0" borderId="11" xfId="52" applyNumberFormat="1" applyFont="1" applyFill="1" applyBorder="1" applyAlignment="1">
      <alignment horizontal="center" vertical="center"/>
      <protection/>
    </xf>
    <xf numFmtId="49" fontId="6" fillId="0" borderId="13" xfId="52" applyNumberFormat="1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165" fontId="6" fillId="0" borderId="13" xfId="52" applyNumberFormat="1" applyFont="1" applyFill="1" applyBorder="1" applyAlignment="1">
      <alignment horizontal="center" vertical="center" wrapText="1"/>
      <protection/>
    </xf>
    <xf numFmtId="165" fontId="6" fillId="0" borderId="11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164" fontId="8" fillId="0" borderId="0" xfId="52" applyNumberFormat="1" applyFont="1" applyFill="1" applyAlignment="1">
      <alignment horizontal="right"/>
      <protection/>
    </xf>
    <xf numFmtId="49" fontId="19" fillId="0" borderId="0" xfId="52" applyNumberFormat="1" applyFont="1" applyFill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49" fontId="10" fillId="0" borderId="0" xfId="52" applyNumberFormat="1" applyFont="1" applyFill="1" applyAlignment="1">
      <alignment horizontal="center" vertical="center" wrapText="1"/>
      <protection/>
    </xf>
    <xf numFmtId="49" fontId="6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90"/>
  <sheetViews>
    <sheetView zoomScalePageLayoutView="0" workbookViewId="0" topLeftCell="A1">
      <selection activeCell="G11" sqref="G11"/>
    </sheetView>
  </sheetViews>
  <sheetFormatPr defaultColWidth="88.57421875" defaultRowHeight="15"/>
  <cols>
    <col min="1" max="1" width="33.00390625" style="1" customWidth="1"/>
    <col min="2" max="2" width="58.57421875" style="1" customWidth="1"/>
    <col min="3" max="4" width="17.421875" style="1" customWidth="1"/>
    <col min="5" max="5" width="16.7109375" style="1" customWidth="1"/>
    <col min="6" max="6" width="15.28125" style="1" customWidth="1"/>
    <col min="7" max="16384" width="88.57421875" style="1" customWidth="1"/>
  </cols>
  <sheetData>
    <row r="1" ht="15.75">
      <c r="F1" s="14"/>
    </row>
    <row r="2" spans="2:6" ht="15.75">
      <c r="B2" s="91" t="s">
        <v>78</v>
      </c>
      <c r="C2" s="91"/>
      <c r="D2" s="91"/>
      <c r="E2" s="91"/>
      <c r="F2" s="91"/>
    </row>
    <row r="3" spans="2:6" ht="15.75">
      <c r="B3" s="91" t="s">
        <v>0</v>
      </c>
      <c r="C3" s="91"/>
      <c r="D3" s="91"/>
      <c r="E3" s="91"/>
      <c r="F3" s="91"/>
    </row>
    <row r="4" spans="2:6" ht="15.75">
      <c r="B4" s="91" t="s">
        <v>1</v>
      </c>
      <c r="C4" s="91"/>
      <c r="D4" s="91"/>
      <c r="E4" s="91"/>
      <c r="F4" s="91"/>
    </row>
    <row r="5" spans="2:6" ht="15.75">
      <c r="B5" s="92" t="s">
        <v>316</v>
      </c>
      <c r="C5" s="92"/>
      <c r="D5" s="92"/>
      <c r="E5" s="92"/>
      <c r="F5" s="92"/>
    </row>
    <row r="6" ht="9" customHeight="1">
      <c r="A6" s="2"/>
    </row>
    <row r="7" spans="1:6" ht="15.75" customHeight="1">
      <c r="A7" s="108" t="s">
        <v>80</v>
      </c>
      <c r="B7" s="108"/>
      <c r="C7" s="108"/>
      <c r="D7" s="108"/>
      <c r="E7" s="108"/>
      <c r="F7" s="108"/>
    </row>
    <row r="8" spans="1:6" ht="25.5" customHeight="1">
      <c r="A8" s="108"/>
      <c r="B8" s="108"/>
      <c r="C8" s="108"/>
      <c r="D8" s="108"/>
      <c r="E8" s="108"/>
      <c r="F8" s="108"/>
    </row>
    <row r="9" ht="15.75">
      <c r="F9" s="3" t="s">
        <v>2</v>
      </c>
    </row>
    <row r="10" spans="1:6" ht="15.75" customHeight="1">
      <c r="A10" s="93" t="s">
        <v>3</v>
      </c>
      <c r="B10" s="93" t="s">
        <v>77</v>
      </c>
      <c r="C10" s="101" t="s">
        <v>265</v>
      </c>
      <c r="D10" s="101" t="s">
        <v>264</v>
      </c>
      <c r="E10" s="101" t="s">
        <v>263</v>
      </c>
      <c r="F10" s="101" t="s">
        <v>79</v>
      </c>
    </row>
    <row r="11" spans="1:6" ht="51.75" customHeight="1">
      <c r="A11" s="93"/>
      <c r="B11" s="93"/>
      <c r="C11" s="103"/>
      <c r="D11" s="103"/>
      <c r="E11" s="103"/>
      <c r="F11" s="103"/>
    </row>
    <row r="12" spans="1:6" ht="15.75">
      <c r="A12" s="5" t="s">
        <v>4</v>
      </c>
      <c r="B12" s="6" t="s">
        <v>5</v>
      </c>
      <c r="C12" s="7">
        <f>C13+C42</f>
        <v>6140.300000000001</v>
      </c>
      <c r="D12" s="7">
        <f>D13+D42</f>
        <v>6690.100000000001</v>
      </c>
      <c r="E12" s="7">
        <f>E13+E42</f>
        <v>7451.8</v>
      </c>
      <c r="F12" s="7">
        <f>E12*100/D12</f>
        <v>111.38548003766758</v>
      </c>
    </row>
    <row r="13" spans="1:6" ht="15.75">
      <c r="A13" s="4"/>
      <c r="B13" s="6" t="s">
        <v>6</v>
      </c>
      <c r="C13" s="7">
        <f>C14+C21+C30+C33</f>
        <v>6112.200000000001</v>
      </c>
      <c r="D13" s="7">
        <f>D14+D21+D30+D33</f>
        <v>6596.300000000001</v>
      </c>
      <c r="E13" s="7">
        <f>E14+E21+E30+E33</f>
        <v>7358</v>
      </c>
      <c r="F13" s="7">
        <f>E13*100/D13</f>
        <v>111.547382623592</v>
      </c>
    </row>
    <row r="14" spans="1:6" ht="15.75">
      <c r="A14" s="5" t="s">
        <v>7</v>
      </c>
      <c r="B14" s="6" t="s">
        <v>8</v>
      </c>
      <c r="C14" s="7">
        <f>C15</f>
        <v>1374.4</v>
      </c>
      <c r="D14" s="7">
        <f>D15</f>
        <v>1374.4</v>
      </c>
      <c r="E14" s="7">
        <f>E15</f>
        <v>1804.5</v>
      </c>
      <c r="F14" s="7">
        <f>F15</f>
        <v>131.29365541327124</v>
      </c>
    </row>
    <row r="15" spans="1:6" ht="15.75">
      <c r="A15" s="94" t="s">
        <v>9</v>
      </c>
      <c r="B15" s="95" t="s">
        <v>10</v>
      </c>
      <c r="C15" s="96">
        <f>C17+C18+C19</f>
        <v>1374.4</v>
      </c>
      <c r="D15" s="96">
        <f>D17+D18+D19</f>
        <v>1374.4</v>
      </c>
      <c r="E15" s="96">
        <f>E17+E18+E19</f>
        <v>1804.5</v>
      </c>
      <c r="F15" s="96">
        <f>E15*100/D15</f>
        <v>131.29365541327124</v>
      </c>
    </row>
    <row r="16" spans="1:6" ht="15.75">
      <c r="A16" s="94"/>
      <c r="B16" s="95"/>
      <c r="C16" s="96"/>
      <c r="D16" s="96"/>
      <c r="E16" s="96"/>
      <c r="F16" s="96"/>
    </row>
    <row r="17" spans="1:6" ht="78.75">
      <c r="A17" s="4" t="s">
        <v>11</v>
      </c>
      <c r="B17" s="8" t="s">
        <v>12</v>
      </c>
      <c r="C17" s="9">
        <v>1374.4</v>
      </c>
      <c r="D17" s="9">
        <v>1374.4</v>
      </c>
      <c r="E17" s="9">
        <v>1742.2</v>
      </c>
      <c r="F17" s="9">
        <f>E17*100/D17</f>
        <v>126.76076833527357</v>
      </c>
    </row>
    <row r="18" spans="1:6" ht="130.5" customHeight="1">
      <c r="A18" s="4" t="s">
        <v>13</v>
      </c>
      <c r="B18" s="8" t="s">
        <v>14</v>
      </c>
      <c r="C18" s="9">
        <v>0</v>
      </c>
      <c r="D18" s="9">
        <v>0</v>
      </c>
      <c r="E18" s="9">
        <v>0</v>
      </c>
      <c r="F18" s="9">
        <v>0</v>
      </c>
    </row>
    <row r="19" spans="1:6" ht="15.75">
      <c r="A19" s="93" t="s">
        <v>15</v>
      </c>
      <c r="B19" s="97" t="s">
        <v>16</v>
      </c>
      <c r="C19" s="100">
        <v>0</v>
      </c>
      <c r="D19" s="100">
        <v>0</v>
      </c>
      <c r="E19" s="100">
        <v>62.3</v>
      </c>
      <c r="F19" s="98">
        <v>0</v>
      </c>
    </row>
    <row r="20" spans="1:6" ht="33.75" customHeight="1">
      <c r="A20" s="93"/>
      <c r="B20" s="97"/>
      <c r="C20" s="100"/>
      <c r="D20" s="100"/>
      <c r="E20" s="100"/>
      <c r="F20" s="99"/>
    </row>
    <row r="21" spans="1:6" ht="47.25">
      <c r="A21" s="5" t="s">
        <v>17</v>
      </c>
      <c r="B21" s="6" t="s">
        <v>18</v>
      </c>
      <c r="C21" s="7">
        <f aca="true" t="shared" si="0" ref="C21:E22">C22</f>
        <v>1689.6</v>
      </c>
      <c r="D21" s="7">
        <f t="shared" si="0"/>
        <v>1652.7</v>
      </c>
      <c r="E21" s="7">
        <f t="shared" si="0"/>
        <v>1684.5</v>
      </c>
      <c r="F21" s="7">
        <f>E21*100/D21</f>
        <v>101.92412416046469</v>
      </c>
    </row>
    <row r="22" spans="1:6" ht="31.5">
      <c r="A22" s="5" t="s">
        <v>19</v>
      </c>
      <c r="B22" s="6" t="s">
        <v>20</v>
      </c>
      <c r="C22" s="7">
        <f t="shared" si="0"/>
        <v>1689.6</v>
      </c>
      <c r="D22" s="7">
        <f t="shared" si="0"/>
        <v>1652.7</v>
      </c>
      <c r="E22" s="7">
        <f t="shared" si="0"/>
        <v>1684.5</v>
      </c>
      <c r="F22" s="7">
        <f>E22*100/D22</f>
        <v>101.92412416046469</v>
      </c>
    </row>
    <row r="23" spans="1:6" ht="15.75">
      <c r="A23" s="5" t="s">
        <v>21</v>
      </c>
      <c r="B23" s="6" t="s">
        <v>22</v>
      </c>
      <c r="C23" s="7">
        <f>C24+C25+C26+C27</f>
        <v>1689.6</v>
      </c>
      <c r="D23" s="7">
        <f>D24+D25+D26+D27</f>
        <v>1652.7</v>
      </c>
      <c r="E23" s="7">
        <f>E24+E25+E26+E27</f>
        <v>1684.5</v>
      </c>
      <c r="F23" s="7">
        <f>E23*100/D23</f>
        <v>101.92412416046469</v>
      </c>
    </row>
    <row r="24" spans="1:6" ht="129.75" customHeight="1">
      <c r="A24" s="4" t="s">
        <v>23</v>
      </c>
      <c r="B24" s="10" t="s">
        <v>24</v>
      </c>
      <c r="C24" s="9">
        <v>778.9</v>
      </c>
      <c r="D24" s="9">
        <v>758.9</v>
      </c>
      <c r="E24" s="9">
        <v>777.6</v>
      </c>
      <c r="F24" s="9">
        <f>E24*100/D24</f>
        <v>102.46409276584531</v>
      </c>
    </row>
    <row r="25" spans="1:6" ht="145.5" customHeight="1">
      <c r="A25" s="4" t="s">
        <v>25</v>
      </c>
      <c r="B25" s="10" t="s">
        <v>26</v>
      </c>
      <c r="C25" s="9">
        <v>3.9</v>
      </c>
      <c r="D25" s="9">
        <v>4.3</v>
      </c>
      <c r="E25" s="9">
        <v>5.5</v>
      </c>
      <c r="F25" s="9">
        <f>E25*100/D25</f>
        <v>127.90697674418605</v>
      </c>
    </row>
    <row r="26" spans="1:6" ht="126" customHeight="1">
      <c r="A26" s="4" t="s">
        <v>27</v>
      </c>
      <c r="B26" s="10" t="s">
        <v>28</v>
      </c>
      <c r="C26" s="9">
        <v>1014.5</v>
      </c>
      <c r="D26" s="9">
        <v>998.2</v>
      </c>
      <c r="E26" s="9">
        <v>1034</v>
      </c>
      <c r="F26" s="9">
        <f>E26*100/D26</f>
        <v>103.5864556201162</v>
      </c>
    </row>
    <row r="27" spans="1:6" ht="15.75" customHeight="1">
      <c r="A27" s="101" t="s">
        <v>29</v>
      </c>
      <c r="B27" s="104" t="s">
        <v>30</v>
      </c>
      <c r="C27" s="100">
        <v>-107.7</v>
      </c>
      <c r="D27" s="100">
        <v>-108.7</v>
      </c>
      <c r="E27" s="100">
        <v>-132.6</v>
      </c>
      <c r="F27" s="98">
        <f>E27*100/D27</f>
        <v>121.98712051517938</v>
      </c>
    </row>
    <row r="28" spans="1:6" ht="15.75">
      <c r="A28" s="102"/>
      <c r="B28" s="105"/>
      <c r="C28" s="100"/>
      <c r="D28" s="100"/>
      <c r="E28" s="100"/>
      <c r="F28" s="107"/>
    </row>
    <row r="29" spans="1:6" ht="97.5" customHeight="1">
      <c r="A29" s="103"/>
      <c r="B29" s="106"/>
      <c r="C29" s="100"/>
      <c r="D29" s="100"/>
      <c r="E29" s="100"/>
      <c r="F29" s="99"/>
    </row>
    <row r="30" spans="1:6" ht="15.75">
      <c r="A30" s="5" t="s">
        <v>31</v>
      </c>
      <c r="B30" s="6" t="s">
        <v>32</v>
      </c>
      <c r="C30" s="7">
        <f aca="true" t="shared" si="1" ref="C30:E31">C31</f>
        <v>839</v>
      </c>
      <c r="D30" s="7">
        <f t="shared" si="1"/>
        <v>1360</v>
      </c>
      <c r="E30" s="7">
        <f t="shared" si="1"/>
        <v>1651.6</v>
      </c>
      <c r="F30" s="7">
        <f aca="true" t="shared" si="2" ref="F30:F37">E30*100/D30</f>
        <v>121.44117647058823</v>
      </c>
    </row>
    <row r="31" spans="1:6" ht="15.75">
      <c r="A31" s="5" t="s">
        <v>33</v>
      </c>
      <c r="B31" s="6" t="s">
        <v>34</v>
      </c>
      <c r="C31" s="7">
        <f t="shared" si="1"/>
        <v>839</v>
      </c>
      <c r="D31" s="7">
        <f t="shared" si="1"/>
        <v>1360</v>
      </c>
      <c r="E31" s="7">
        <f t="shared" si="1"/>
        <v>1651.6</v>
      </c>
      <c r="F31" s="7">
        <f t="shared" si="2"/>
        <v>121.44117647058823</v>
      </c>
    </row>
    <row r="32" spans="1:6" ht="15.75">
      <c r="A32" s="4" t="s">
        <v>35</v>
      </c>
      <c r="B32" s="8" t="s">
        <v>36</v>
      </c>
      <c r="C32" s="9">
        <v>839</v>
      </c>
      <c r="D32" s="9">
        <v>1360</v>
      </c>
      <c r="E32" s="9">
        <v>1651.6</v>
      </c>
      <c r="F32" s="9">
        <f t="shared" si="2"/>
        <v>121.44117647058823</v>
      </c>
    </row>
    <row r="33" spans="1:6" ht="15.75">
      <c r="A33" s="5" t="s">
        <v>37</v>
      </c>
      <c r="B33" s="6" t="s">
        <v>38</v>
      </c>
      <c r="C33" s="7">
        <f>C34+C36</f>
        <v>2209.2000000000003</v>
      </c>
      <c r="D33" s="7">
        <f>D34+D36</f>
        <v>2209.2000000000003</v>
      </c>
      <c r="E33" s="7">
        <f>E34+E36</f>
        <v>2217.4</v>
      </c>
      <c r="F33" s="7">
        <f t="shared" si="2"/>
        <v>100.37117508600397</v>
      </c>
    </row>
    <row r="34" spans="1:6" ht="15.75">
      <c r="A34" s="5" t="s">
        <v>39</v>
      </c>
      <c r="B34" s="6" t="s">
        <v>40</v>
      </c>
      <c r="C34" s="7">
        <f>C35</f>
        <v>134.4</v>
      </c>
      <c r="D34" s="7">
        <f>D35</f>
        <v>134.4</v>
      </c>
      <c r="E34" s="7">
        <f>E35</f>
        <v>215.2</v>
      </c>
      <c r="F34" s="7">
        <f t="shared" si="2"/>
        <v>160.11904761904762</v>
      </c>
    </row>
    <row r="35" spans="1:6" ht="47.25">
      <c r="A35" s="4" t="s">
        <v>41</v>
      </c>
      <c r="B35" s="10" t="s">
        <v>42</v>
      </c>
      <c r="C35" s="9">
        <v>134.4</v>
      </c>
      <c r="D35" s="9">
        <v>134.4</v>
      </c>
      <c r="E35" s="9">
        <v>215.2</v>
      </c>
      <c r="F35" s="9">
        <f t="shared" si="2"/>
        <v>160.11904761904762</v>
      </c>
    </row>
    <row r="36" spans="1:6" ht="15.75">
      <c r="A36" s="5" t="s">
        <v>43</v>
      </c>
      <c r="B36" s="6" t="s">
        <v>44</v>
      </c>
      <c r="C36" s="7">
        <f>C37</f>
        <v>2074.8</v>
      </c>
      <c r="D36" s="7">
        <f>D37</f>
        <v>2074.8</v>
      </c>
      <c r="E36" s="7">
        <f>E37</f>
        <v>2002.2</v>
      </c>
      <c r="F36" s="7">
        <f t="shared" si="2"/>
        <v>96.50086755349912</v>
      </c>
    </row>
    <row r="37" spans="1:6" ht="15.75">
      <c r="A37" s="93" t="s">
        <v>45</v>
      </c>
      <c r="B37" s="97" t="s">
        <v>46</v>
      </c>
      <c r="C37" s="100">
        <f>C39+C40</f>
        <v>2074.8</v>
      </c>
      <c r="D37" s="100">
        <f>D39+D40</f>
        <v>2074.8</v>
      </c>
      <c r="E37" s="100">
        <f>E39+E40</f>
        <v>2002.2</v>
      </c>
      <c r="F37" s="100">
        <f t="shared" si="2"/>
        <v>96.50086755349912</v>
      </c>
    </row>
    <row r="38" spans="1:6" ht="15.75">
      <c r="A38" s="93"/>
      <c r="B38" s="97"/>
      <c r="C38" s="100"/>
      <c r="D38" s="100"/>
      <c r="E38" s="100"/>
      <c r="F38" s="100"/>
    </row>
    <row r="39" spans="1:6" ht="36" customHeight="1">
      <c r="A39" s="4" t="s">
        <v>47</v>
      </c>
      <c r="B39" s="8" t="s">
        <v>48</v>
      </c>
      <c r="C39" s="9">
        <v>689.3</v>
      </c>
      <c r="D39" s="9">
        <v>689.3</v>
      </c>
      <c r="E39" s="9">
        <v>633.5</v>
      </c>
      <c r="F39" s="9">
        <f>E39*100/D39</f>
        <v>91.9048309879588</v>
      </c>
    </row>
    <row r="40" spans="1:6" ht="33.75" customHeight="1">
      <c r="A40" s="93" t="s">
        <v>49</v>
      </c>
      <c r="B40" s="97" t="s">
        <v>50</v>
      </c>
      <c r="C40" s="100">
        <v>1385.5</v>
      </c>
      <c r="D40" s="100">
        <v>1385.5</v>
      </c>
      <c r="E40" s="100">
        <v>1368.7</v>
      </c>
      <c r="F40" s="100">
        <f>E40*100/D40</f>
        <v>98.78744135691086</v>
      </c>
    </row>
    <row r="41" spans="1:6" ht="15" customHeight="1">
      <c r="A41" s="93"/>
      <c r="B41" s="97"/>
      <c r="C41" s="100"/>
      <c r="D41" s="100"/>
      <c r="E41" s="100"/>
      <c r="F41" s="100"/>
    </row>
    <row r="42" spans="1:6" ht="15.75">
      <c r="A42" s="4"/>
      <c r="B42" s="6" t="s">
        <v>51</v>
      </c>
      <c r="C42" s="7">
        <f>C43+C45</f>
        <v>28.1</v>
      </c>
      <c r="D42" s="7">
        <f>D43+D45</f>
        <v>93.8</v>
      </c>
      <c r="E42" s="7">
        <f>E43+E45</f>
        <v>93.8</v>
      </c>
      <c r="F42" s="7">
        <f aca="true" t="shared" si="3" ref="F42:F47">E42*100/D42</f>
        <v>100</v>
      </c>
    </row>
    <row r="43" spans="1:6" ht="94.5">
      <c r="A43" s="5" t="s">
        <v>52</v>
      </c>
      <c r="B43" s="6" t="s">
        <v>53</v>
      </c>
      <c r="C43" s="7">
        <f>C44</f>
        <v>23.1</v>
      </c>
      <c r="D43" s="7">
        <f>D44</f>
        <v>88.8</v>
      </c>
      <c r="E43" s="7">
        <f>E44</f>
        <v>88.8</v>
      </c>
      <c r="F43" s="7">
        <f t="shared" si="3"/>
        <v>100</v>
      </c>
    </row>
    <row r="44" spans="1:6" ht="78.75">
      <c r="A44" s="4" t="s">
        <v>54</v>
      </c>
      <c r="B44" s="8" t="s">
        <v>53</v>
      </c>
      <c r="C44" s="9">
        <v>23.1</v>
      </c>
      <c r="D44" s="9">
        <v>88.8</v>
      </c>
      <c r="E44" s="9">
        <v>88.8</v>
      </c>
      <c r="F44" s="9">
        <f t="shared" si="3"/>
        <v>100</v>
      </c>
    </row>
    <row r="45" spans="1:6" ht="15.75">
      <c r="A45" s="5" t="s">
        <v>55</v>
      </c>
      <c r="B45" s="6" t="s">
        <v>56</v>
      </c>
      <c r="C45" s="11">
        <f>C46</f>
        <v>5</v>
      </c>
      <c r="D45" s="11">
        <f>D46</f>
        <v>5</v>
      </c>
      <c r="E45" s="11">
        <f>E46</f>
        <v>5</v>
      </c>
      <c r="F45" s="11">
        <f t="shared" si="3"/>
        <v>100</v>
      </c>
    </row>
    <row r="46" spans="1:6" ht="94.5">
      <c r="A46" s="4" t="s">
        <v>57</v>
      </c>
      <c r="B46" s="8" t="s">
        <v>58</v>
      </c>
      <c r="C46" s="12">
        <v>5</v>
      </c>
      <c r="D46" s="12">
        <v>5</v>
      </c>
      <c r="E46" s="12">
        <v>5</v>
      </c>
      <c r="F46" s="12">
        <f t="shared" si="3"/>
        <v>100</v>
      </c>
    </row>
    <row r="47" spans="1:6" ht="15.75">
      <c r="A47" s="5" t="s">
        <v>59</v>
      </c>
      <c r="B47" s="6" t="s">
        <v>60</v>
      </c>
      <c r="C47" s="7">
        <f>C48</f>
        <v>596.1</v>
      </c>
      <c r="D47" s="7">
        <f>D48</f>
        <v>1246.1</v>
      </c>
      <c r="E47" s="7">
        <f>E48</f>
        <v>1246.1</v>
      </c>
      <c r="F47" s="7">
        <f t="shared" si="3"/>
        <v>100</v>
      </c>
    </row>
    <row r="48" spans="1:6" ht="31.5">
      <c r="A48" s="5" t="s">
        <v>61</v>
      </c>
      <c r="B48" s="6" t="s">
        <v>62</v>
      </c>
      <c r="C48" s="7">
        <f>C49+C55</f>
        <v>596.1</v>
      </c>
      <c r="D48" s="7">
        <f>D49+D55+D53</f>
        <v>1246.1</v>
      </c>
      <c r="E48" s="7">
        <f>E49+E55+E53</f>
        <v>1246.1</v>
      </c>
      <c r="F48" s="7">
        <f>E48*100/D48</f>
        <v>100</v>
      </c>
    </row>
    <row r="49" spans="1:6" ht="31.5">
      <c r="A49" s="5" t="s">
        <v>63</v>
      </c>
      <c r="B49" s="6" t="s">
        <v>64</v>
      </c>
      <c r="C49" s="7">
        <f>C50+C52</f>
        <v>321.5</v>
      </c>
      <c r="D49" s="7">
        <f>D50+D52</f>
        <v>471.5</v>
      </c>
      <c r="E49" s="7">
        <f>E50+E52</f>
        <v>471.5</v>
      </c>
      <c r="F49" s="7">
        <f>E49*100/D49</f>
        <v>100</v>
      </c>
    </row>
    <row r="50" spans="1:6" ht="15.75">
      <c r="A50" s="4" t="s">
        <v>65</v>
      </c>
      <c r="B50" s="8" t="s">
        <v>66</v>
      </c>
      <c r="C50" s="9">
        <f>C51</f>
        <v>321.5</v>
      </c>
      <c r="D50" s="9">
        <f>D51</f>
        <v>321.5</v>
      </c>
      <c r="E50" s="9">
        <f>E51</f>
        <v>321.5</v>
      </c>
      <c r="F50" s="9">
        <f>E50*100/D50</f>
        <v>100</v>
      </c>
    </row>
    <row r="51" spans="1:6" ht="31.5">
      <c r="A51" s="4" t="s">
        <v>67</v>
      </c>
      <c r="B51" s="8" t="s">
        <v>68</v>
      </c>
      <c r="C51" s="9">
        <v>321.5</v>
      </c>
      <c r="D51" s="9">
        <v>321.5</v>
      </c>
      <c r="E51" s="9">
        <v>321.5</v>
      </c>
      <c r="F51" s="9">
        <f>E51*100/D51</f>
        <v>100</v>
      </c>
    </row>
    <row r="52" spans="1:6" ht="15.75">
      <c r="A52" s="4" t="s">
        <v>69</v>
      </c>
      <c r="B52" s="8" t="s">
        <v>70</v>
      </c>
      <c r="C52" s="9">
        <v>0</v>
      </c>
      <c r="D52" s="9">
        <v>150</v>
      </c>
      <c r="E52" s="9">
        <v>150</v>
      </c>
      <c r="F52" s="9">
        <f>E52*100/D52</f>
        <v>100</v>
      </c>
    </row>
    <row r="53" spans="1:6" ht="31.5">
      <c r="A53" s="16" t="s">
        <v>82</v>
      </c>
      <c r="B53" s="17" t="s">
        <v>83</v>
      </c>
      <c r="C53" s="18">
        <f>C54</f>
        <v>0</v>
      </c>
      <c r="D53" s="18">
        <f>D54</f>
        <v>500</v>
      </c>
      <c r="E53" s="18">
        <f>E54</f>
        <v>500</v>
      </c>
      <c r="F53" s="18">
        <f>E53*100/D53</f>
        <v>100</v>
      </c>
    </row>
    <row r="54" spans="1:6" ht="15.75">
      <c r="A54" s="15" t="s">
        <v>81</v>
      </c>
      <c r="B54" s="19" t="s">
        <v>84</v>
      </c>
      <c r="C54" s="20">
        <v>0</v>
      </c>
      <c r="D54" s="20">
        <v>500</v>
      </c>
      <c r="E54" s="20">
        <v>500</v>
      </c>
      <c r="F54" s="20">
        <f>E54*100/D54</f>
        <v>100</v>
      </c>
    </row>
    <row r="55" spans="1:6" ht="15.75">
      <c r="A55" s="5"/>
      <c r="B55" s="109" t="s">
        <v>71</v>
      </c>
      <c r="C55" s="96">
        <f>C58+C60</f>
        <v>274.6</v>
      </c>
      <c r="D55" s="96">
        <f>D58+D60</f>
        <v>274.6</v>
      </c>
      <c r="E55" s="96">
        <f>E58+E60</f>
        <v>274.6</v>
      </c>
      <c r="F55" s="96">
        <f>E55*100/D55</f>
        <v>100</v>
      </c>
    </row>
    <row r="56" spans="1:6" ht="15.75">
      <c r="A56" s="5" t="s">
        <v>72</v>
      </c>
      <c r="B56" s="109"/>
      <c r="C56" s="96"/>
      <c r="D56" s="96"/>
      <c r="E56" s="96"/>
      <c r="F56" s="96"/>
    </row>
    <row r="57" spans="1:6" ht="15.75">
      <c r="A57" s="5"/>
      <c r="B57" s="109"/>
      <c r="C57" s="96"/>
      <c r="D57" s="96"/>
      <c r="E57" s="96"/>
      <c r="F57" s="96"/>
    </row>
    <row r="58" spans="1:6" ht="15.75">
      <c r="A58" s="93" t="s">
        <v>73</v>
      </c>
      <c r="B58" s="97" t="s">
        <v>74</v>
      </c>
      <c r="C58" s="100">
        <v>33</v>
      </c>
      <c r="D58" s="100">
        <v>33</v>
      </c>
      <c r="E58" s="100">
        <v>33</v>
      </c>
      <c r="F58" s="100">
        <f>E58*100/D58</f>
        <v>100</v>
      </c>
    </row>
    <row r="59" spans="1:6" ht="15.75">
      <c r="A59" s="93"/>
      <c r="B59" s="97"/>
      <c r="C59" s="100"/>
      <c r="D59" s="100"/>
      <c r="E59" s="100"/>
      <c r="F59" s="100"/>
    </row>
    <row r="60" spans="1:6" ht="15.75">
      <c r="A60" s="93" t="s">
        <v>75</v>
      </c>
      <c r="B60" s="97" t="s">
        <v>315</v>
      </c>
      <c r="C60" s="100">
        <v>241.6</v>
      </c>
      <c r="D60" s="100">
        <v>241.6</v>
      </c>
      <c r="E60" s="100">
        <v>241.6</v>
      </c>
      <c r="F60" s="100">
        <f>E60*100/D60</f>
        <v>100</v>
      </c>
    </row>
    <row r="61" spans="1:6" ht="48" customHeight="1">
      <c r="A61" s="93"/>
      <c r="B61" s="97"/>
      <c r="C61" s="100"/>
      <c r="D61" s="100"/>
      <c r="E61" s="100"/>
      <c r="F61" s="100"/>
    </row>
    <row r="62" spans="1:6" ht="15.75">
      <c r="A62" s="5" t="s">
        <v>76</v>
      </c>
      <c r="B62" s="6"/>
      <c r="C62" s="7">
        <f>C12+C47</f>
        <v>6736.4000000000015</v>
      </c>
      <c r="D62" s="7">
        <f>D12+D47</f>
        <v>7936.200000000001</v>
      </c>
      <c r="E62" s="7">
        <f>E12+E47</f>
        <v>8697.9</v>
      </c>
      <c r="F62" s="7">
        <f>E62*100/D62</f>
        <v>109.59779239434489</v>
      </c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</sheetData>
  <sheetProtection/>
  <mergeCells count="58">
    <mergeCell ref="E40:E41"/>
    <mergeCell ref="E55:E57"/>
    <mergeCell ref="E58:E59"/>
    <mergeCell ref="E60:E61"/>
    <mergeCell ref="C58:C59"/>
    <mergeCell ref="C60:C61"/>
    <mergeCell ref="D55:D57"/>
    <mergeCell ref="D58:D59"/>
    <mergeCell ref="D60:D61"/>
    <mergeCell ref="A60:A61"/>
    <mergeCell ref="B60:B61"/>
    <mergeCell ref="F60:F61"/>
    <mergeCell ref="A7:F8"/>
    <mergeCell ref="F10:F11"/>
    <mergeCell ref="C10:C11"/>
    <mergeCell ref="D10:D11"/>
    <mergeCell ref="E10:E11"/>
    <mergeCell ref="C15:C16"/>
    <mergeCell ref="A40:A41"/>
    <mergeCell ref="B40:B41"/>
    <mergeCell ref="F40:F41"/>
    <mergeCell ref="B55:B57"/>
    <mergeCell ref="F55:F57"/>
    <mergeCell ref="A58:A59"/>
    <mergeCell ref="B58:B59"/>
    <mergeCell ref="F58:F59"/>
    <mergeCell ref="C40:C41"/>
    <mergeCell ref="C55:C57"/>
    <mergeCell ref="A27:A29"/>
    <mergeCell ref="B27:B29"/>
    <mergeCell ref="F27:F29"/>
    <mergeCell ref="A37:A38"/>
    <mergeCell ref="B37:B38"/>
    <mergeCell ref="F37:F38"/>
    <mergeCell ref="C27:C29"/>
    <mergeCell ref="C37:C38"/>
    <mergeCell ref="E27:E29"/>
    <mergeCell ref="E37:E38"/>
    <mergeCell ref="D27:D29"/>
    <mergeCell ref="D37:D38"/>
    <mergeCell ref="D40:D41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B2:F2"/>
    <mergeCell ref="B3:F3"/>
    <mergeCell ref="B4:F4"/>
    <mergeCell ref="B5:F5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200" verticalDpi="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9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2.00390625" style="21" customWidth="1"/>
    <col min="2" max="2" width="12.00390625" style="21" customWidth="1"/>
    <col min="3" max="3" width="7.8515625" style="22" customWidth="1"/>
    <col min="4" max="4" width="8.00390625" style="22" customWidth="1"/>
    <col min="5" max="5" width="10.140625" style="83" customWidth="1"/>
    <col min="6" max="6" width="7.421875" style="22" customWidth="1"/>
    <col min="7" max="7" width="14.421875" style="22" customWidth="1"/>
    <col min="8" max="8" width="13.7109375" style="22" customWidth="1"/>
    <col min="9" max="9" width="13.57421875" style="22" customWidth="1"/>
    <col min="10" max="10" width="10.57421875" style="46" customWidth="1"/>
    <col min="11" max="11" width="8.8515625" style="23" customWidth="1"/>
    <col min="12" max="16384" width="9.140625" style="23" customWidth="1"/>
  </cols>
  <sheetData>
    <row r="1" spans="1:10" ht="15.75" customHeight="1">
      <c r="A1" s="47"/>
      <c r="B1" s="47"/>
      <c r="C1" s="48"/>
      <c r="D1" s="48"/>
      <c r="E1" s="49"/>
      <c r="F1" s="48"/>
      <c r="G1" s="50"/>
      <c r="H1" s="50"/>
      <c r="I1" s="50"/>
      <c r="J1" s="48"/>
    </row>
    <row r="2" spans="1:11" s="25" customFormat="1" ht="14.25" customHeight="1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91"/>
      <c r="K2" s="24"/>
    </row>
    <row r="3" spans="1:11" s="25" customFormat="1" ht="14.25" customHeight="1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24"/>
    </row>
    <row r="4" spans="1:11" s="25" customFormat="1" ht="14.25" customHeight="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24"/>
    </row>
    <row r="5" spans="1:11" s="25" customFormat="1" ht="15" customHeight="1">
      <c r="A5" s="117" t="s">
        <v>316</v>
      </c>
      <c r="B5" s="117"/>
      <c r="C5" s="117"/>
      <c r="D5" s="117"/>
      <c r="E5" s="117"/>
      <c r="F5" s="117"/>
      <c r="G5" s="117"/>
      <c r="H5" s="117"/>
      <c r="I5" s="117"/>
      <c r="J5" s="117"/>
      <c r="K5" s="24"/>
    </row>
    <row r="6" spans="1:10" ht="18.75" customHeight="1">
      <c r="A6" s="26"/>
      <c r="B6" s="26"/>
      <c r="C6" s="26"/>
      <c r="D6" s="26"/>
      <c r="E6" s="51"/>
      <c r="F6" s="26"/>
      <c r="G6" s="26"/>
      <c r="H6" s="26"/>
      <c r="I6" s="26"/>
      <c r="J6" s="26"/>
    </row>
    <row r="7" spans="1:13" ht="66.75" customHeight="1">
      <c r="A7" s="118" t="s">
        <v>261</v>
      </c>
      <c r="B7" s="118"/>
      <c r="C7" s="118"/>
      <c r="D7" s="118"/>
      <c r="E7" s="118"/>
      <c r="F7" s="118"/>
      <c r="G7" s="118"/>
      <c r="H7" s="118"/>
      <c r="I7" s="118"/>
      <c r="J7" s="118"/>
      <c r="M7" s="25"/>
    </row>
    <row r="8" spans="1:13" ht="13.5" customHeight="1">
      <c r="A8" s="27"/>
      <c r="B8" s="27"/>
      <c r="C8" s="27"/>
      <c r="D8" s="27"/>
      <c r="E8" s="27"/>
      <c r="F8" s="27"/>
      <c r="G8" s="27"/>
      <c r="H8" s="27"/>
      <c r="I8" s="27"/>
      <c r="J8" s="52" t="s">
        <v>2</v>
      </c>
      <c r="M8" s="25"/>
    </row>
    <row r="9" spans="1:10" s="29" customFormat="1" ht="15" customHeight="1">
      <c r="A9" s="119" t="s">
        <v>86</v>
      </c>
      <c r="B9" s="119" t="s">
        <v>87</v>
      </c>
      <c r="C9" s="121" t="s">
        <v>88</v>
      </c>
      <c r="D9" s="119" t="s">
        <v>89</v>
      </c>
      <c r="E9" s="110" t="s">
        <v>90</v>
      </c>
      <c r="F9" s="110" t="s">
        <v>91</v>
      </c>
      <c r="G9" s="112" t="s">
        <v>262</v>
      </c>
      <c r="H9" s="116" t="s">
        <v>264</v>
      </c>
      <c r="I9" s="116" t="s">
        <v>263</v>
      </c>
      <c r="J9" s="114" t="s">
        <v>79</v>
      </c>
    </row>
    <row r="10" spans="1:10" s="29" customFormat="1" ht="37.5" customHeight="1">
      <c r="A10" s="120"/>
      <c r="B10" s="120"/>
      <c r="C10" s="122"/>
      <c r="D10" s="120"/>
      <c r="E10" s="111"/>
      <c r="F10" s="111"/>
      <c r="G10" s="113"/>
      <c r="H10" s="116"/>
      <c r="I10" s="116"/>
      <c r="J10" s="115"/>
    </row>
    <row r="11" spans="1:10" ht="19.5" customHeight="1">
      <c r="A11" s="53" t="s">
        <v>92</v>
      </c>
      <c r="B11" s="31">
        <v>759</v>
      </c>
      <c r="C11" s="54" t="s">
        <v>93</v>
      </c>
      <c r="D11" s="54" t="s">
        <v>94</v>
      </c>
      <c r="E11" s="54"/>
      <c r="F11" s="54"/>
      <c r="G11" s="55">
        <f>G12+G24+G45+G50+G55</f>
        <v>3601</v>
      </c>
      <c r="H11" s="55">
        <f>H12+H24+H45+H50+H55</f>
        <v>4790.6</v>
      </c>
      <c r="I11" s="55">
        <f>I12+I24+I45+I50+I55</f>
        <v>4653.219999999999</v>
      </c>
      <c r="J11" s="56">
        <f>I11*100/H11</f>
        <v>97.13230075564645</v>
      </c>
    </row>
    <row r="12" spans="1:10" ht="33.75" customHeight="1">
      <c r="A12" s="30" t="s">
        <v>95</v>
      </c>
      <c r="B12" s="57">
        <v>759</v>
      </c>
      <c r="C12" s="32" t="s">
        <v>93</v>
      </c>
      <c r="D12" s="32" t="s">
        <v>96</v>
      </c>
      <c r="E12" s="32"/>
      <c r="F12" s="32"/>
      <c r="G12" s="58">
        <f>G18+G13</f>
        <v>869.3000000000001</v>
      </c>
      <c r="H12" s="58">
        <f>H18+H13</f>
        <v>1073.8999999999999</v>
      </c>
      <c r="I12" s="58">
        <f>I18+I13</f>
        <v>1066.4</v>
      </c>
      <c r="J12" s="56">
        <f aca="true" t="shared" si="0" ref="J12:J76">I12*100/H12</f>
        <v>99.30161095074031</v>
      </c>
    </row>
    <row r="13" spans="1:10" ht="20.25" customHeight="1">
      <c r="A13" s="30" t="s">
        <v>195</v>
      </c>
      <c r="B13" s="57">
        <v>759</v>
      </c>
      <c r="C13" s="32" t="s">
        <v>93</v>
      </c>
      <c r="D13" s="32" t="s">
        <v>96</v>
      </c>
      <c r="E13" s="34" t="s">
        <v>196</v>
      </c>
      <c r="F13" s="32"/>
      <c r="G13" s="58">
        <f>G14</f>
        <v>0</v>
      </c>
      <c r="H13" s="58">
        <f>H14</f>
        <v>130.2</v>
      </c>
      <c r="I13" s="58">
        <f>I14</f>
        <v>130.2</v>
      </c>
      <c r="J13" s="56">
        <f t="shared" si="0"/>
        <v>100</v>
      </c>
    </row>
    <row r="14" spans="1:10" ht="33.75" customHeight="1">
      <c r="A14" s="30" t="s">
        <v>103</v>
      </c>
      <c r="B14" s="57">
        <v>759</v>
      </c>
      <c r="C14" s="32" t="s">
        <v>93</v>
      </c>
      <c r="D14" s="32" t="s">
        <v>96</v>
      </c>
      <c r="E14" s="34" t="s">
        <v>196</v>
      </c>
      <c r="F14" s="32" t="s">
        <v>97</v>
      </c>
      <c r="G14" s="58">
        <f>G15</f>
        <v>0</v>
      </c>
      <c r="H14" s="58">
        <f>H15</f>
        <v>130.2</v>
      </c>
      <c r="I14" s="58">
        <f>I15</f>
        <v>130.2</v>
      </c>
      <c r="J14" s="56">
        <f t="shared" si="0"/>
        <v>100</v>
      </c>
    </row>
    <row r="15" spans="1:10" ht="33.75" customHeight="1">
      <c r="A15" s="30" t="s">
        <v>104</v>
      </c>
      <c r="B15" s="57">
        <v>759</v>
      </c>
      <c r="C15" s="32" t="s">
        <v>93</v>
      </c>
      <c r="D15" s="32" t="s">
        <v>96</v>
      </c>
      <c r="E15" s="34" t="s">
        <v>196</v>
      </c>
      <c r="F15" s="32" t="s">
        <v>98</v>
      </c>
      <c r="G15" s="58">
        <f>G16+G17</f>
        <v>0</v>
      </c>
      <c r="H15" s="58">
        <f>H16+H17</f>
        <v>130.2</v>
      </c>
      <c r="I15" s="58">
        <f>I16+I17</f>
        <v>130.2</v>
      </c>
      <c r="J15" s="56">
        <f t="shared" si="0"/>
        <v>100</v>
      </c>
    </row>
    <row r="16" spans="1:10" ht="33.75" customHeight="1">
      <c r="A16" s="30" t="s">
        <v>197</v>
      </c>
      <c r="B16" s="57">
        <v>759</v>
      </c>
      <c r="C16" s="32" t="s">
        <v>93</v>
      </c>
      <c r="D16" s="32" t="s">
        <v>96</v>
      </c>
      <c r="E16" s="34" t="s">
        <v>196</v>
      </c>
      <c r="F16" s="32" t="s">
        <v>99</v>
      </c>
      <c r="G16" s="58">
        <v>0</v>
      </c>
      <c r="H16" s="58">
        <v>100</v>
      </c>
      <c r="I16" s="58">
        <v>100</v>
      </c>
      <c r="J16" s="56">
        <f t="shared" si="0"/>
        <v>100</v>
      </c>
    </row>
    <row r="17" spans="1:10" ht="33.75" customHeight="1">
      <c r="A17" s="30" t="s">
        <v>198</v>
      </c>
      <c r="B17" s="57">
        <v>759</v>
      </c>
      <c r="C17" s="32" t="s">
        <v>93</v>
      </c>
      <c r="D17" s="32" t="s">
        <v>96</v>
      </c>
      <c r="E17" s="34" t="s">
        <v>196</v>
      </c>
      <c r="F17" s="32" t="s">
        <v>100</v>
      </c>
      <c r="G17" s="58">
        <v>0</v>
      </c>
      <c r="H17" s="58">
        <v>30.2</v>
      </c>
      <c r="I17" s="58">
        <v>30.2</v>
      </c>
      <c r="J17" s="56">
        <f t="shared" si="0"/>
        <v>100</v>
      </c>
    </row>
    <row r="18" spans="1:12" ht="24.75" customHeight="1">
      <c r="A18" s="30" t="s">
        <v>199</v>
      </c>
      <c r="B18" s="57">
        <v>759</v>
      </c>
      <c r="C18" s="32" t="s">
        <v>93</v>
      </c>
      <c r="D18" s="32" t="s">
        <v>96</v>
      </c>
      <c r="E18" s="34" t="s">
        <v>101</v>
      </c>
      <c r="F18" s="32"/>
      <c r="G18" s="58">
        <f>G19</f>
        <v>869.3000000000001</v>
      </c>
      <c r="H18" s="58">
        <f aca="true" t="shared" si="1" ref="H18:I20">H19</f>
        <v>943.6999999999999</v>
      </c>
      <c r="I18" s="58">
        <f t="shared" si="1"/>
        <v>936.2</v>
      </c>
      <c r="J18" s="56">
        <f t="shared" si="0"/>
        <v>99.20525590759776</v>
      </c>
      <c r="L18" s="35"/>
    </row>
    <row r="19" spans="1:10" ht="26.25" customHeight="1">
      <c r="A19" s="30" t="s">
        <v>200</v>
      </c>
      <c r="B19" s="57">
        <v>759</v>
      </c>
      <c r="C19" s="32" t="s">
        <v>93</v>
      </c>
      <c r="D19" s="32" t="s">
        <v>96</v>
      </c>
      <c r="E19" s="34" t="s">
        <v>102</v>
      </c>
      <c r="F19" s="32"/>
      <c r="G19" s="58">
        <f>G20</f>
        <v>869.3000000000001</v>
      </c>
      <c r="H19" s="58">
        <f t="shared" si="1"/>
        <v>943.6999999999999</v>
      </c>
      <c r="I19" s="58">
        <f t="shared" si="1"/>
        <v>936.2</v>
      </c>
      <c r="J19" s="56">
        <f t="shared" si="0"/>
        <v>99.20525590759776</v>
      </c>
    </row>
    <row r="20" spans="1:10" ht="50.25" customHeight="1">
      <c r="A20" s="30" t="s">
        <v>103</v>
      </c>
      <c r="B20" s="57">
        <v>759</v>
      </c>
      <c r="C20" s="32" t="s">
        <v>93</v>
      </c>
      <c r="D20" s="32" t="s">
        <v>96</v>
      </c>
      <c r="E20" s="34" t="s">
        <v>102</v>
      </c>
      <c r="F20" s="32" t="s">
        <v>97</v>
      </c>
      <c r="G20" s="58">
        <f>G21</f>
        <v>869.3000000000001</v>
      </c>
      <c r="H20" s="58">
        <f t="shared" si="1"/>
        <v>943.6999999999999</v>
      </c>
      <c r="I20" s="58">
        <f t="shared" si="1"/>
        <v>936.2</v>
      </c>
      <c r="J20" s="56">
        <f t="shared" si="0"/>
        <v>99.20525590759776</v>
      </c>
    </row>
    <row r="21" spans="1:10" ht="27.75" customHeight="1">
      <c r="A21" s="30" t="s">
        <v>104</v>
      </c>
      <c r="B21" s="57">
        <v>759</v>
      </c>
      <c r="C21" s="32" t="s">
        <v>93</v>
      </c>
      <c r="D21" s="32" t="s">
        <v>96</v>
      </c>
      <c r="E21" s="34" t="s">
        <v>102</v>
      </c>
      <c r="F21" s="32" t="s">
        <v>98</v>
      </c>
      <c r="G21" s="58">
        <f>G22+G23</f>
        <v>869.3000000000001</v>
      </c>
      <c r="H21" s="58">
        <f>H22+H23</f>
        <v>943.6999999999999</v>
      </c>
      <c r="I21" s="58">
        <f>I22+I23</f>
        <v>936.2</v>
      </c>
      <c r="J21" s="56">
        <f t="shared" si="0"/>
        <v>99.20525590759776</v>
      </c>
    </row>
    <row r="22" spans="1:10" ht="18.75" customHeight="1">
      <c r="A22" s="30" t="s">
        <v>197</v>
      </c>
      <c r="B22" s="57">
        <v>759</v>
      </c>
      <c r="C22" s="32" t="s">
        <v>93</v>
      </c>
      <c r="D22" s="32" t="s">
        <v>96</v>
      </c>
      <c r="E22" s="34" t="s">
        <v>102</v>
      </c>
      <c r="F22" s="32" t="s">
        <v>99</v>
      </c>
      <c r="G22" s="58">
        <v>667.7</v>
      </c>
      <c r="H22" s="58">
        <v>724.8</v>
      </c>
      <c r="I22" s="58">
        <v>720</v>
      </c>
      <c r="J22" s="56">
        <f t="shared" si="0"/>
        <v>99.33774834437087</v>
      </c>
    </row>
    <row r="23" spans="1:10" ht="39" customHeight="1">
      <c r="A23" s="30" t="s">
        <v>198</v>
      </c>
      <c r="B23" s="57">
        <v>759</v>
      </c>
      <c r="C23" s="32" t="s">
        <v>93</v>
      </c>
      <c r="D23" s="32" t="s">
        <v>96</v>
      </c>
      <c r="E23" s="34" t="s">
        <v>102</v>
      </c>
      <c r="F23" s="32" t="s">
        <v>100</v>
      </c>
      <c r="G23" s="58">
        <v>201.6</v>
      </c>
      <c r="H23" s="58">
        <v>218.9</v>
      </c>
      <c r="I23" s="58">
        <v>216.2</v>
      </c>
      <c r="J23" s="56">
        <f t="shared" si="0"/>
        <v>98.76656007309273</v>
      </c>
    </row>
    <row r="24" spans="1:10" ht="36.75" customHeight="1">
      <c r="A24" s="30" t="s">
        <v>105</v>
      </c>
      <c r="B24" s="57">
        <v>759</v>
      </c>
      <c r="C24" s="32" t="s">
        <v>93</v>
      </c>
      <c r="D24" s="32" t="s">
        <v>106</v>
      </c>
      <c r="E24" s="32"/>
      <c r="F24" s="32"/>
      <c r="G24" s="58">
        <f>G25</f>
        <v>2192.5</v>
      </c>
      <c r="H24" s="58">
        <f>H25</f>
        <v>3143.9</v>
      </c>
      <c r="I24" s="58">
        <f>I25</f>
        <v>3110.72</v>
      </c>
      <c r="J24" s="56">
        <f t="shared" si="0"/>
        <v>98.94462292057635</v>
      </c>
    </row>
    <row r="25" spans="1:10" ht="23.25" customHeight="1">
      <c r="A25" s="30" t="s">
        <v>201</v>
      </c>
      <c r="B25" s="57">
        <v>759</v>
      </c>
      <c r="C25" s="32" t="s">
        <v>93</v>
      </c>
      <c r="D25" s="32" t="s">
        <v>106</v>
      </c>
      <c r="E25" s="34" t="s">
        <v>107</v>
      </c>
      <c r="F25" s="32"/>
      <c r="G25" s="58">
        <f>G31</f>
        <v>2192.5</v>
      </c>
      <c r="H25" s="58">
        <f>H31+H26</f>
        <v>3143.9</v>
      </c>
      <c r="I25" s="58">
        <f>I31+I26</f>
        <v>3110.72</v>
      </c>
      <c r="J25" s="56">
        <f t="shared" si="0"/>
        <v>98.94462292057635</v>
      </c>
    </row>
    <row r="26" spans="1:10" ht="23.25" customHeight="1">
      <c r="A26" s="30" t="s">
        <v>195</v>
      </c>
      <c r="B26" s="57">
        <v>759</v>
      </c>
      <c r="C26" s="32" t="s">
        <v>93</v>
      </c>
      <c r="D26" s="32" t="s">
        <v>96</v>
      </c>
      <c r="E26" s="34" t="s">
        <v>196</v>
      </c>
      <c r="F26" s="32"/>
      <c r="G26" s="58">
        <f>G27</f>
        <v>0</v>
      </c>
      <c r="H26" s="58">
        <f>H27</f>
        <v>65.1</v>
      </c>
      <c r="I26" s="58">
        <f>I27</f>
        <v>65.1</v>
      </c>
      <c r="J26" s="56">
        <f t="shared" si="0"/>
        <v>100</v>
      </c>
    </row>
    <row r="27" spans="1:10" ht="23.25" customHeight="1">
      <c r="A27" s="30" t="s">
        <v>103</v>
      </c>
      <c r="B27" s="57">
        <v>759</v>
      </c>
      <c r="C27" s="32" t="s">
        <v>93</v>
      </c>
      <c r="D27" s="32" t="s">
        <v>106</v>
      </c>
      <c r="E27" s="34" t="s">
        <v>196</v>
      </c>
      <c r="F27" s="32" t="s">
        <v>97</v>
      </c>
      <c r="G27" s="58">
        <f>G28</f>
        <v>0</v>
      </c>
      <c r="H27" s="58">
        <f>H28</f>
        <v>65.1</v>
      </c>
      <c r="I27" s="58">
        <f>I28</f>
        <v>65.1</v>
      </c>
      <c r="J27" s="56">
        <f t="shared" si="0"/>
        <v>100</v>
      </c>
    </row>
    <row r="28" spans="1:10" ht="23.25" customHeight="1">
      <c r="A28" s="30" t="s">
        <v>104</v>
      </c>
      <c r="B28" s="57">
        <v>759</v>
      </c>
      <c r="C28" s="32" t="s">
        <v>93</v>
      </c>
      <c r="D28" s="32" t="s">
        <v>106</v>
      </c>
      <c r="E28" s="34" t="s">
        <v>196</v>
      </c>
      <c r="F28" s="32" t="s">
        <v>98</v>
      </c>
      <c r="G28" s="58">
        <f>G29+G30</f>
        <v>0</v>
      </c>
      <c r="H28" s="58">
        <f>H29+H30</f>
        <v>65.1</v>
      </c>
      <c r="I28" s="58">
        <f>I29+I30</f>
        <v>65.1</v>
      </c>
      <c r="J28" s="56">
        <f t="shared" si="0"/>
        <v>100</v>
      </c>
    </row>
    <row r="29" spans="1:10" ht="23.25" customHeight="1">
      <c r="A29" s="30" t="s">
        <v>197</v>
      </c>
      <c r="B29" s="57">
        <v>759</v>
      </c>
      <c r="C29" s="32" t="s">
        <v>93</v>
      </c>
      <c r="D29" s="32" t="s">
        <v>106</v>
      </c>
      <c r="E29" s="34" t="s">
        <v>196</v>
      </c>
      <c r="F29" s="32" t="s">
        <v>99</v>
      </c>
      <c r="G29" s="58">
        <v>0</v>
      </c>
      <c r="H29" s="58">
        <v>50</v>
      </c>
      <c r="I29" s="58">
        <v>50</v>
      </c>
      <c r="J29" s="56">
        <f t="shared" si="0"/>
        <v>100</v>
      </c>
    </row>
    <row r="30" spans="1:10" ht="23.25" customHeight="1">
      <c r="A30" s="30" t="s">
        <v>198</v>
      </c>
      <c r="B30" s="57">
        <v>759</v>
      </c>
      <c r="C30" s="32" t="s">
        <v>93</v>
      </c>
      <c r="D30" s="32" t="s">
        <v>106</v>
      </c>
      <c r="E30" s="34" t="s">
        <v>196</v>
      </c>
      <c r="F30" s="32" t="s">
        <v>100</v>
      </c>
      <c r="G30" s="58">
        <v>0</v>
      </c>
      <c r="H30" s="58">
        <v>15.1</v>
      </c>
      <c r="I30" s="58">
        <v>15.1</v>
      </c>
      <c r="J30" s="56">
        <f t="shared" si="0"/>
        <v>100</v>
      </c>
    </row>
    <row r="31" spans="1:10" ht="25.5" customHeight="1">
      <c r="A31" s="30" t="s">
        <v>202</v>
      </c>
      <c r="B31" s="57">
        <v>759</v>
      </c>
      <c r="C31" s="32" t="s">
        <v>93</v>
      </c>
      <c r="D31" s="32" t="s">
        <v>106</v>
      </c>
      <c r="E31" s="34" t="s">
        <v>108</v>
      </c>
      <c r="F31" s="32"/>
      <c r="G31" s="58">
        <f>G32+G36+G40</f>
        <v>2192.5</v>
      </c>
      <c r="H31" s="58">
        <f>H32+H36+H40</f>
        <v>3078.8</v>
      </c>
      <c r="I31" s="58">
        <f>I32+I36+I40</f>
        <v>3045.62</v>
      </c>
      <c r="J31" s="56">
        <f t="shared" si="0"/>
        <v>98.92230739249058</v>
      </c>
    </row>
    <row r="32" spans="1:10" ht="51" customHeight="1">
      <c r="A32" s="30" t="s">
        <v>103</v>
      </c>
      <c r="B32" s="57">
        <v>759</v>
      </c>
      <c r="C32" s="32" t="s">
        <v>93</v>
      </c>
      <c r="D32" s="32" t="s">
        <v>106</v>
      </c>
      <c r="E32" s="34" t="s">
        <v>108</v>
      </c>
      <c r="F32" s="32" t="s">
        <v>97</v>
      </c>
      <c r="G32" s="58">
        <f>G33</f>
        <v>1902.5</v>
      </c>
      <c r="H32" s="58">
        <f>H33</f>
        <v>2788.9</v>
      </c>
      <c r="I32" s="58">
        <f>I33</f>
        <v>2777.7</v>
      </c>
      <c r="J32" s="56">
        <f t="shared" si="0"/>
        <v>99.59840797447022</v>
      </c>
    </row>
    <row r="33" spans="1:10" ht="25.5" customHeight="1">
      <c r="A33" s="30" t="s">
        <v>104</v>
      </c>
      <c r="B33" s="57">
        <v>759</v>
      </c>
      <c r="C33" s="32" t="s">
        <v>93</v>
      </c>
      <c r="D33" s="32" t="s">
        <v>106</v>
      </c>
      <c r="E33" s="34" t="s">
        <v>108</v>
      </c>
      <c r="F33" s="32" t="s">
        <v>98</v>
      </c>
      <c r="G33" s="58">
        <f>G34+G35</f>
        <v>1902.5</v>
      </c>
      <c r="H33" s="58">
        <f>H34+H35</f>
        <v>2788.9</v>
      </c>
      <c r="I33" s="58">
        <f>I34+I35</f>
        <v>2777.7</v>
      </c>
      <c r="J33" s="56">
        <f t="shared" si="0"/>
        <v>99.59840797447022</v>
      </c>
    </row>
    <row r="34" spans="1:10" ht="18" customHeight="1">
      <c r="A34" s="30" t="s">
        <v>197</v>
      </c>
      <c r="B34" s="57">
        <v>759</v>
      </c>
      <c r="C34" s="32" t="s">
        <v>93</v>
      </c>
      <c r="D34" s="32" t="s">
        <v>106</v>
      </c>
      <c r="E34" s="34" t="s">
        <v>108</v>
      </c>
      <c r="F34" s="32" t="s">
        <v>99</v>
      </c>
      <c r="G34" s="58">
        <v>1461.2</v>
      </c>
      <c r="H34" s="58">
        <v>2142</v>
      </c>
      <c r="I34" s="58">
        <v>2142</v>
      </c>
      <c r="J34" s="56">
        <f t="shared" si="0"/>
        <v>100</v>
      </c>
    </row>
    <row r="35" spans="1:10" ht="42.75" customHeight="1">
      <c r="A35" s="30" t="s">
        <v>198</v>
      </c>
      <c r="B35" s="57">
        <v>759</v>
      </c>
      <c r="C35" s="32" t="s">
        <v>93</v>
      </c>
      <c r="D35" s="32" t="s">
        <v>106</v>
      </c>
      <c r="E35" s="34" t="s">
        <v>108</v>
      </c>
      <c r="F35" s="32" t="s">
        <v>100</v>
      </c>
      <c r="G35" s="58">
        <v>441.3</v>
      </c>
      <c r="H35" s="58">
        <v>646.9</v>
      </c>
      <c r="I35" s="58">
        <v>635.7</v>
      </c>
      <c r="J35" s="56">
        <f t="shared" si="0"/>
        <v>98.26866594527749</v>
      </c>
    </row>
    <row r="36" spans="1:10" ht="29.25" customHeight="1">
      <c r="A36" s="30" t="s">
        <v>109</v>
      </c>
      <c r="B36" s="57">
        <v>759</v>
      </c>
      <c r="C36" s="32" t="s">
        <v>93</v>
      </c>
      <c r="D36" s="32" t="s">
        <v>106</v>
      </c>
      <c r="E36" s="34" t="s">
        <v>108</v>
      </c>
      <c r="F36" s="32" t="s">
        <v>110</v>
      </c>
      <c r="G36" s="58">
        <f>G37</f>
        <v>281.4</v>
      </c>
      <c r="H36" s="58">
        <f>H37</f>
        <v>277.09999999999997</v>
      </c>
      <c r="I36" s="58">
        <f>I37</f>
        <v>256.9</v>
      </c>
      <c r="J36" s="56">
        <f t="shared" si="0"/>
        <v>92.71021291952364</v>
      </c>
    </row>
    <row r="37" spans="1:10" ht="26.25" customHeight="1">
      <c r="A37" s="30" t="s">
        <v>111</v>
      </c>
      <c r="B37" s="57">
        <v>759</v>
      </c>
      <c r="C37" s="32" t="s">
        <v>93</v>
      </c>
      <c r="D37" s="32" t="s">
        <v>106</v>
      </c>
      <c r="E37" s="34" t="s">
        <v>108</v>
      </c>
      <c r="F37" s="32" t="s">
        <v>112</v>
      </c>
      <c r="G37" s="58">
        <f>G38+G39</f>
        <v>281.4</v>
      </c>
      <c r="H37" s="58">
        <f>H38+H39</f>
        <v>277.09999999999997</v>
      </c>
      <c r="I37" s="58">
        <f>I38+I39</f>
        <v>256.9</v>
      </c>
      <c r="J37" s="56">
        <f t="shared" si="0"/>
        <v>92.71021291952364</v>
      </c>
    </row>
    <row r="38" spans="1:10" ht="18.75" customHeight="1">
      <c r="A38" s="30" t="s">
        <v>203</v>
      </c>
      <c r="B38" s="57">
        <v>759</v>
      </c>
      <c r="C38" s="32" t="s">
        <v>93</v>
      </c>
      <c r="D38" s="32" t="s">
        <v>106</v>
      </c>
      <c r="E38" s="34" t="s">
        <v>108</v>
      </c>
      <c r="F38" s="32" t="s">
        <v>113</v>
      </c>
      <c r="G38" s="58">
        <v>281.4</v>
      </c>
      <c r="H38" s="58">
        <v>272.9</v>
      </c>
      <c r="I38" s="58">
        <v>252.7</v>
      </c>
      <c r="J38" s="56">
        <f t="shared" si="0"/>
        <v>92.59802125320631</v>
      </c>
    </row>
    <row r="39" spans="1:10" ht="18.75" customHeight="1">
      <c r="A39" s="30" t="s">
        <v>204</v>
      </c>
      <c r="B39" s="57">
        <v>759</v>
      </c>
      <c r="C39" s="32" t="s">
        <v>93</v>
      </c>
      <c r="D39" s="32" t="s">
        <v>106</v>
      </c>
      <c r="E39" s="34" t="s">
        <v>108</v>
      </c>
      <c r="F39" s="32" t="s">
        <v>205</v>
      </c>
      <c r="G39" s="58">
        <v>0</v>
      </c>
      <c r="H39" s="58">
        <v>4.2</v>
      </c>
      <c r="I39" s="58">
        <v>4.2</v>
      </c>
      <c r="J39" s="56">
        <f t="shared" si="0"/>
        <v>100</v>
      </c>
    </row>
    <row r="40" spans="1:10" ht="18.75" customHeight="1">
      <c r="A40" s="30" t="s">
        <v>114</v>
      </c>
      <c r="B40" s="57">
        <v>759</v>
      </c>
      <c r="C40" s="32" t="s">
        <v>93</v>
      </c>
      <c r="D40" s="32" t="s">
        <v>106</v>
      </c>
      <c r="E40" s="34" t="s">
        <v>108</v>
      </c>
      <c r="F40" s="32" t="s">
        <v>115</v>
      </c>
      <c r="G40" s="58">
        <f>G41</f>
        <v>8.6</v>
      </c>
      <c r="H40" s="58">
        <f>H41</f>
        <v>12.8</v>
      </c>
      <c r="I40" s="58">
        <f>I41</f>
        <v>11.02</v>
      </c>
      <c r="J40" s="56">
        <f t="shared" si="0"/>
        <v>86.09375</v>
      </c>
    </row>
    <row r="41" spans="1:10" ht="18" customHeight="1">
      <c r="A41" s="30" t="s">
        <v>206</v>
      </c>
      <c r="B41" s="57">
        <v>759</v>
      </c>
      <c r="C41" s="32" t="s">
        <v>93</v>
      </c>
      <c r="D41" s="32" t="s">
        <v>106</v>
      </c>
      <c r="E41" s="34" t="s">
        <v>108</v>
      </c>
      <c r="F41" s="32" t="s">
        <v>134</v>
      </c>
      <c r="G41" s="58">
        <f>G42+G43+G44</f>
        <v>8.6</v>
      </c>
      <c r="H41" s="58">
        <f>H42+H43+H44</f>
        <v>12.8</v>
      </c>
      <c r="I41" s="58">
        <f>I42+I43+I44</f>
        <v>11.02</v>
      </c>
      <c r="J41" s="56">
        <f t="shared" si="0"/>
        <v>86.09375</v>
      </c>
    </row>
    <row r="42" spans="1:10" ht="21" customHeight="1">
      <c r="A42" s="30" t="s">
        <v>207</v>
      </c>
      <c r="B42" s="57">
        <v>759</v>
      </c>
      <c r="C42" s="32" t="s">
        <v>93</v>
      </c>
      <c r="D42" s="32" t="s">
        <v>106</v>
      </c>
      <c r="E42" s="34" t="s">
        <v>108</v>
      </c>
      <c r="F42" s="32" t="s">
        <v>208</v>
      </c>
      <c r="G42" s="58">
        <v>2.3</v>
      </c>
      <c r="H42" s="58">
        <v>2.3</v>
      </c>
      <c r="I42" s="58">
        <v>2.3</v>
      </c>
      <c r="J42" s="56">
        <f t="shared" si="0"/>
        <v>100</v>
      </c>
    </row>
    <row r="43" spans="1:10" ht="21" customHeight="1">
      <c r="A43" s="30" t="s">
        <v>209</v>
      </c>
      <c r="B43" s="57">
        <v>759</v>
      </c>
      <c r="C43" s="32" t="s">
        <v>93</v>
      </c>
      <c r="D43" s="32" t="s">
        <v>106</v>
      </c>
      <c r="E43" s="34" t="s">
        <v>108</v>
      </c>
      <c r="F43" s="32" t="s">
        <v>210</v>
      </c>
      <c r="G43" s="58">
        <v>4.5</v>
      </c>
      <c r="H43" s="58">
        <v>8.7</v>
      </c>
      <c r="I43" s="58">
        <v>8.7</v>
      </c>
      <c r="J43" s="56">
        <f t="shared" si="0"/>
        <v>100</v>
      </c>
    </row>
    <row r="44" spans="1:10" ht="21" customHeight="1">
      <c r="A44" s="30" t="s">
        <v>211</v>
      </c>
      <c r="B44" s="57">
        <v>759</v>
      </c>
      <c r="C44" s="32" t="s">
        <v>93</v>
      </c>
      <c r="D44" s="32" t="s">
        <v>106</v>
      </c>
      <c r="E44" s="34" t="s">
        <v>108</v>
      </c>
      <c r="F44" s="32" t="s">
        <v>212</v>
      </c>
      <c r="G44" s="58">
        <v>1.8</v>
      </c>
      <c r="H44" s="58">
        <v>1.8</v>
      </c>
      <c r="I44" s="58">
        <v>0.02</v>
      </c>
      <c r="J44" s="56">
        <f t="shared" si="0"/>
        <v>1.1111111111111112</v>
      </c>
    </row>
    <row r="45" spans="1:10" ht="21.75" customHeight="1">
      <c r="A45" s="30" t="s">
        <v>116</v>
      </c>
      <c r="B45" s="57">
        <v>759</v>
      </c>
      <c r="C45" s="32" t="s">
        <v>93</v>
      </c>
      <c r="D45" s="32" t="s">
        <v>117</v>
      </c>
      <c r="E45" s="32"/>
      <c r="F45" s="32"/>
      <c r="G45" s="58">
        <f>G46</f>
        <v>202</v>
      </c>
      <c r="H45" s="58">
        <f aca="true" t="shared" si="2" ref="H45:I47">H46</f>
        <v>168.1</v>
      </c>
      <c r="I45" s="58">
        <f t="shared" si="2"/>
        <v>140.2</v>
      </c>
      <c r="J45" s="56">
        <v>0</v>
      </c>
    </row>
    <row r="46" spans="1:10" ht="21" customHeight="1">
      <c r="A46" s="30" t="s">
        <v>118</v>
      </c>
      <c r="B46" s="57">
        <v>759</v>
      </c>
      <c r="C46" s="32" t="s">
        <v>93</v>
      </c>
      <c r="D46" s="32" t="s">
        <v>117</v>
      </c>
      <c r="E46" s="32" t="s">
        <v>119</v>
      </c>
      <c r="F46" s="32"/>
      <c r="G46" s="58">
        <f>G47</f>
        <v>202</v>
      </c>
      <c r="H46" s="58">
        <f t="shared" si="2"/>
        <v>168.1</v>
      </c>
      <c r="I46" s="58">
        <f t="shared" si="2"/>
        <v>140.2</v>
      </c>
      <c r="J46" s="56">
        <v>0</v>
      </c>
    </row>
    <row r="47" spans="1:10" ht="22.5" customHeight="1">
      <c r="A47" s="30" t="s">
        <v>120</v>
      </c>
      <c r="B47" s="57">
        <v>759</v>
      </c>
      <c r="C47" s="32" t="s">
        <v>93</v>
      </c>
      <c r="D47" s="32" t="s">
        <v>117</v>
      </c>
      <c r="E47" s="32" t="s">
        <v>121</v>
      </c>
      <c r="F47" s="32"/>
      <c r="G47" s="58">
        <f>G48</f>
        <v>202</v>
      </c>
      <c r="H47" s="58">
        <f t="shared" si="2"/>
        <v>168.1</v>
      </c>
      <c r="I47" s="58">
        <f t="shared" si="2"/>
        <v>140.2</v>
      </c>
      <c r="J47" s="56">
        <v>0</v>
      </c>
    </row>
    <row r="48" spans="1:10" ht="16.5" customHeight="1">
      <c r="A48" s="30" t="s">
        <v>114</v>
      </c>
      <c r="B48" s="57">
        <v>759</v>
      </c>
      <c r="C48" s="32" t="s">
        <v>93</v>
      </c>
      <c r="D48" s="32" t="s">
        <v>117</v>
      </c>
      <c r="E48" s="32" t="s">
        <v>121</v>
      </c>
      <c r="F48" s="32" t="s">
        <v>115</v>
      </c>
      <c r="G48" s="58">
        <f>G49</f>
        <v>202</v>
      </c>
      <c r="H48" s="58">
        <f>H49</f>
        <v>168.1</v>
      </c>
      <c r="I48" s="58">
        <f>I49</f>
        <v>140.2</v>
      </c>
      <c r="J48" s="56">
        <v>0</v>
      </c>
    </row>
    <row r="49" spans="1:10" ht="16.5" customHeight="1">
      <c r="A49" s="30" t="s">
        <v>122</v>
      </c>
      <c r="B49" s="57">
        <v>759</v>
      </c>
      <c r="C49" s="32" t="s">
        <v>93</v>
      </c>
      <c r="D49" s="32" t="s">
        <v>117</v>
      </c>
      <c r="E49" s="32" t="s">
        <v>121</v>
      </c>
      <c r="F49" s="32" t="s">
        <v>123</v>
      </c>
      <c r="G49" s="58">
        <v>202</v>
      </c>
      <c r="H49" s="58">
        <v>168.1</v>
      </c>
      <c r="I49" s="58">
        <v>140.2</v>
      </c>
      <c r="J49" s="56">
        <v>0</v>
      </c>
    </row>
    <row r="50" spans="1:10" ht="17.25" customHeight="1">
      <c r="A50" s="59" t="s">
        <v>124</v>
      </c>
      <c r="B50" s="57">
        <v>759</v>
      </c>
      <c r="C50" s="32" t="s">
        <v>93</v>
      </c>
      <c r="D50" s="32" t="s">
        <v>125</v>
      </c>
      <c r="E50" s="32"/>
      <c r="F50" s="32"/>
      <c r="G50" s="58">
        <f>G51</f>
        <v>0</v>
      </c>
      <c r="H50" s="58">
        <f aca="true" t="shared" si="3" ref="H50:I53">H51</f>
        <v>10</v>
      </c>
      <c r="I50" s="58">
        <f t="shared" si="3"/>
        <v>0</v>
      </c>
      <c r="J50" s="56">
        <v>0</v>
      </c>
    </row>
    <row r="51" spans="1:10" ht="23.25" customHeight="1">
      <c r="A51" s="60" t="s">
        <v>126</v>
      </c>
      <c r="B51" s="57">
        <v>759</v>
      </c>
      <c r="C51" s="32" t="s">
        <v>93</v>
      </c>
      <c r="D51" s="32" t="s">
        <v>125</v>
      </c>
      <c r="E51" s="32" t="s">
        <v>127</v>
      </c>
      <c r="F51" s="32"/>
      <c r="G51" s="58">
        <f>G52</f>
        <v>0</v>
      </c>
      <c r="H51" s="58">
        <f t="shared" si="3"/>
        <v>10</v>
      </c>
      <c r="I51" s="58">
        <f t="shared" si="3"/>
        <v>0</v>
      </c>
      <c r="J51" s="56">
        <v>0</v>
      </c>
    </row>
    <row r="52" spans="1:10" ht="17.25" customHeight="1">
      <c r="A52" s="59" t="s">
        <v>128</v>
      </c>
      <c r="B52" s="57">
        <v>759</v>
      </c>
      <c r="C52" s="32" t="s">
        <v>93</v>
      </c>
      <c r="D52" s="32" t="s">
        <v>125</v>
      </c>
      <c r="E52" s="32" t="s">
        <v>127</v>
      </c>
      <c r="F52" s="32"/>
      <c r="G52" s="58">
        <f>G53</f>
        <v>0</v>
      </c>
      <c r="H52" s="58">
        <f t="shared" si="3"/>
        <v>10</v>
      </c>
      <c r="I52" s="58">
        <f t="shared" si="3"/>
        <v>0</v>
      </c>
      <c r="J52" s="56">
        <v>0</v>
      </c>
    </row>
    <row r="53" spans="1:10" ht="17.25" customHeight="1">
      <c r="A53" s="59" t="s">
        <v>114</v>
      </c>
      <c r="B53" s="57">
        <v>759</v>
      </c>
      <c r="C53" s="32" t="s">
        <v>93</v>
      </c>
      <c r="D53" s="32" t="s">
        <v>125</v>
      </c>
      <c r="E53" s="32" t="s">
        <v>127</v>
      </c>
      <c r="F53" s="32" t="s">
        <v>115</v>
      </c>
      <c r="G53" s="58">
        <f>G54</f>
        <v>0</v>
      </c>
      <c r="H53" s="58">
        <f t="shared" si="3"/>
        <v>10</v>
      </c>
      <c r="I53" s="58">
        <f t="shared" si="3"/>
        <v>0</v>
      </c>
      <c r="J53" s="56">
        <v>0</v>
      </c>
    </row>
    <row r="54" spans="1:10" ht="16.5" customHeight="1">
      <c r="A54" s="59" t="s">
        <v>129</v>
      </c>
      <c r="B54" s="57">
        <v>759</v>
      </c>
      <c r="C54" s="32" t="s">
        <v>93</v>
      </c>
      <c r="D54" s="32" t="s">
        <v>125</v>
      </c>
      <c r="E54" s="32" t="s">
        <v>127</v>
      </c>
      <c r="F54" s="32" t="s">
        <v>130</v>
      </c>
      <c r="G54" s="58">
        <v>0</v>
      </c>
      <c r="H54" s="58">
        <v>10</v>
      </c>
      <c r="I54" s="58">
        <v>0</v>
      </c>
      <c r="J54" s="56">
        <v>0</v>
      </c>
    </row>
    <row r="55" spans="1:10" ht="21.75" customHeight="1">
      <c r="A55" s="30" t="s">
        <v>131</v>
      </c>
      <c r="B55" s="57">
        <v>759</v>
      </c>
      <c r="C55" s="32" t="s">
        <v>93</v>
      </c>
      <c r="D55" s="32" t="s">
        <v>132</v>
      </c>
      <c r="E55" s="32"/>
      <c r="F55" s="32"/>
      <c r="G55" s="58">
        <f>G56+G72+G76</f>
        <v>337.2</v>
      </c>
      <c r="H55" s="58">
        <f>H56+H72+H76</f>
        <v>394.7</v>
      </c>
      <c r="I55" s="58">
        <f>I56+I72+I76</f>
        <v>335.90000000000003</v>
      </c>
      <c r="J55" s="56">
        <f t="shared" si="0"/>
        <v>85.10260957689384</v>
      </c>
    </row>
    <row r="56" spans="1:10" ht="27.75" customHeight="1">
      <c r="A56" s="30" t="s">
        <v>213</v>
      </c>
      <c r="B56" s="57">
        <v>759</v>
      </c>
      <c r="C56" s="32" t="s">
        <v>93</v>
      </c>
      <c r="D56" s="32" t="s">
        <v>132</v>
      </c>
      <c r="E56" s="37">
        <v>6180000000</v>
      </c>
      <c r="F56" s="32"/>
      <c r="G56" s="58">
        <f>G57+G68+G70</f>
        <v>300.2</v>
      </c>
      <c r="H56" s="58">
        <f>H57+H68+H70</f>
        <v>355.7</v>
      </c>
      <c r="I56" s="58">
        <f>I57+I68+I70</f>
        <v>298.90000000000003</v>
      </c>
      <c r="J56" s="56">
        <f t="shared" si="0"/>
        <v>84.03148720832164</v>
      </c>
    </row>
    <row r="57" spans="1:10" ht="21.75" customHeight="1">
      <c r="A57" s="30" t="s">
        <v>214</v>
      </c>
      <c r="B57" s="57">
        <v>759</v>
      </c>
      <c r="C57" s="32" t="s">
        <v>93</v>
      </c>
      <c r="D57" s="32" t="s">
        <v>132</v>
      </c>
      <c r="E57" s="37">
        <v>6180090000</v>
      </c>
      <c r="F57" s="32"/>
      <c r="G57" s="58">
        <f>G58+G61+G65</f>
        <v>267.7</v>
      </c>
      <c r="H57" s="58">
        <f>H58+H61+H65</f>
        <v>322.59999999999997</v>
      </c>
      <c r="I57" s="58">
        <f>I58+I61</f>
        <v>265.8</v>
      </c>
      <c r="J57" s="56">
        <f t="shared" si="0"/>
        <v>82.39305641661501</v>
      </c>
    </row>
    <row r="58" spans="1:10" ht="24" customHeight="1">
      <c r="A58" s="30" t="s">
        <v>109</v>
      </c>
      <c r="B58" s="57">
        <v>759</v>
      </c>
      <c r="C58" s="32" t="s">
        <v>93</v>
      </c>
      <c r="D58" s="32" t="s">
        <v>132</v>
      </c>
      <c r="E58" s="37">
        <v>6180090010</v>
      </c>
      <c r="F58" s="32" t="s">
        <v>110</v>
      </c>
      <c r="G58" s="58">
        <f>G59</f>
        <v>233.6</v>
      </c>
      <c r="H58" s="58">
        <f>H59</f>
        <v>286.7</v>
      </c>
      <c r="I58" s="58">
        <f>I59</f>
        <v>239.9</v>
      </c>
      <c r="J58" s="56">
        <f t="shared" si="0"/>
        <v>83.67631670735962</v>
      </c>
    </row>
    <row r="59" spans="1:10" ht="23.25" customHeight="1">
      <c r="A59" s="30" t="s">
        <v>111</v>
      </c>
      <c r="B59" s="57">
        <v>759</v>
      </c>
      <c r="C59" s="32" t="s">
        <v>93</v>
      </c>
      <c r="D59" s="32" t="s">
        <v>132</v>
      </c>
      <c r="E59" s="37">
        <v>6180090010</v>
      </c>
      <c r="F59" s="32" t="s">
        <v>112</v>
      </c>
      <c r="G59" s="58">
        <f>G60</f>
        <v>233.6</v>
      </c>
      <c r="H59" s="58">
        <f>H60</f>
        <v>286.7</v>
      </c>
      <c r="I59" s="58">
        <f>I60</f>
        <v>239.9</v>
      </c>
      <c r="J59" s="56">
        <f t="shared" si="0"/>
        <v>83.67631670735962</v>
      </c>
    </row>
    <row r="60" spans="1:11" ht="22.5" customHeight="1">
      <c r="A60" s="30" t="s">
        <v>203</v>
      </c>
      <c r="B60" s="57">
        <v>759</v>
      </c>
      <c r="C60" s="32" t="s">
        <v>93</v>
      </c>
      <c r="D60" s="32" t="s">
        <v>132</v>
      </c>
      <c r="E60" s="37">
        <v>6180090010</v>
      </c>
      <c r="F60" s="32" t="s">
        <v>113</v>
      </c>
      <c r="G60" s="58">
        <v>233.6</v>
      </c>
      <c r="H60" s="58">
        <v>286.7</v>
      </c>
      <c r="I60" s="58">
        <v>239.9</v>
      </c>
      <c r="J60" s="56">
        <f t="shared" si="0"/>
        <v>83.67631670735962</v>
      </c>
      <c r="K60" s="61"/>
    </row>
    <row r="61" spans="1:10" ht="21.75" customHeight="1">
      <c r="A61" s="30" t="s">
        <v>114</v>
      </c>
      <c r="B61" s="57">
        <v>759</v>
      </c>
      <c r="C61" s="32" t="s">
        <v>93</v>
      </c>
      <c r="D61" s="32" t="s">
        <v>132</v>
      </c>
      <c r="E61" s="37">
        <v>6180090010</v>
      </c>
      <c r="F61" s="32" t="s">
        <v>115</v>
      </c>
      <c r="G61" s="58">
        <f>G62</f>
        <v>24.1</v>
      </c>
      <c r="H61" s="58">
        <f>H62</f>
        <v>25.9</v>
      </c>
      <c r="I61" s="58">
        <f>I62</f>
        <v>25.9</v>
      </c>
      <c r="J61" s="56">
        <f t="shared" si="0"/>
        <v>100</v>
      </c>
    </row>
    <row r="62" spans="1:10" ht="21.75" customHeight="1">
      <c r="A62" s="30" t="s">
        <v>206</v>
      </c>
      <c r="B62" s="57">
        <v>759</v>
      </c>
      <c r="C62" s="32" t="s">
        <v>93</v>
      </c>
      <c r="D62" s="32" t="s">
        <v>132</v>
      </c>
      <c r="E62" s="37">
        <v>6180090010</v>
      </c>
      <c r="F62" s="32" t="s">
        <v>134</v>
      </c>
      <c r="G62" s="58">
        <f>G63+G64</f>
        <v>24.1</v>
      </c>
      <c r="H62" s="58">
        <f>H63+H64</f>
        <v>25.9</v>
      </c>
      <c r="I62" s="58">
        <f>I63+I64</f>
        <v>25.9</v>
      </c>
      <c r="J62" s="56">
        <f t="shared" si="0"/>
        <v>100</v>
      </c>
    </row>
    <row r="63" spans="1:10" ht="21.75" customHeight="1">
      <c r="A63" s="30" t="s">
        <v>207</v>
      </c>
      <c r="B63" s="57">
        <v>759</v>
      </c>
      <c r="C63" s="32" t="s">
        <v>93</v>
      </c>
      <c r="D63" s="32" t="s">
        <v>132</v>
      </c>
      <c r="E63" s="37">
        <v>6180090010</v>
      </c>
      <c r="F63" s="32" t="s">
        <v>208</v>
      </c>
      <c r="G63" s="58">
        <v>23.1</v>
      </c>
      <c r="H63" s="58">
        <v>24.9</v>
      </c>
      <c r="I63" s="58">
        <v>24.9</v>
      </c>
      <c r="J63" s="56">
        <f t="shared" si="0"/>
        <v>100</v>
      </c>
    </row>
    <row r="64" spans="1:10" ht="21.75" customHeight="1">
      <c r="A64" s="30" t="s">
        <v>211</v>
      </c>
      <c r="B64" s="57">
        <v>759</v>
      </c>
      <c r="C64" s="32" t="s">
        <v>93</v>
      </c>
      <c r="D64" s="32" t="s">
        <v>132</v>
      </c>
      <c r="E64" s="37">
        <v>6180090010</v>
      </c>
      <c r="F64" s="32" t="s">
        <v>212</v>
      </c>
      <c r="G64" s="58">
        <v>1</v>
      </c>
      <c r="H64" s="58">
        <v>1</v>
      </c>
      <c r="I64" s="58">
        <v>1</v>
      </c>
      <c r="J64" s="56">
        <v>0</v>
      </c>
    </row>
    <row r="65" spans="1:10" ht="24" customHeight="1">
      <c r="A65" s="30" t="s">
        <v>109</v>
      </c>
      <c r="B65" s="57">
        <v>759</v>
      </c>
      <c r="C65" s="32" t="s">
        <v>93</v>
      </c>
      <c r="D65" s="32" t="s">
        <v>132</v>
      </c>
      <c r="E65" s="37">
        <v>6180090030</v>
      </c>
      <c r="F65" s="32" t="s">
        <v>110</v>
      </c>
      <c r="G65" s="58">
        <f>G66</f>
        <v>10</v>
      </c>
      <c r="H65" s="58">
        <f>H66</f>
        <v>10</v>
      </c>
      <c r="I65" s="58">
        <f>I66</f>
        <v>0</v>
      </c>
      <c r="J65" s="56">
        <f t="shared" si="0"/>
        <v>0</v>
      </c>
    </row>
    <row r="66" spans="1:10" ht="24.75" customHeight="1">
      <c r="A66" s="30" t="s">
        <v>111</v>
      </c>
      <c r="B66" s="57">
        <v>759</v>
      </c>
      <c r="C66" s="32" t="s">
        <v>93</v>
      </c>
      <c r="D66" s="32" t="s">
        <v>132</v>
      </c>
      <c r="E66" s="37">
        <v>6180090030</v>
      </c>
      <c r="F66" s="32" t="s">
        <v>112</v>
      </c>
      <c r="G66" s="58">
        <f>G67</f>
        <v>10</v>
      </c>
      <c r="H66" s="58">
        <f>H67</f>
        <v>10</v>
      </c>
      <c r="I66" s="58">
        <f>I67</f>
        <v>0</v>
      </c>
      <c r="J66" s="56">
        <f t="shared" si="0"/>
        <v>0</v>
      </c>
    </row>
    <row r="67" spans="1:10" ht="23.25" customHeight="1">
      <c r="A67" s="30" t="s">
        <v>215</v>
      </c>
      <c r="B67" s="57">
        <v>759</v>
      </c>
      <c r="C67" s="32" t="s">
        <v>93</v>
      </c>
      <c r="D67" s="32" t="s">
        <v>132</v>
      </c>
      <c r="E67" s="37">
        <v>6180090030</v>
      </c>
      <c r="F67" s="32" t="s">
        <v>113</v>
      </c>
      <c r="G67" s="58">
        <v>10</v>
      </c>
      <c r="H67" s="58">
        <v>10</v>
      </c>
      <c r="I67" s="58">
        <v>0</v>
      </c>
      <c r="J67" s="56">
        <f t="shared" si="0"/>
        <v>0</v>
      </c>
    </row>
    <row r="68" spans="1:10" ht="22.5" customHeight="1">
      <c r="A68" s="30" t="s">
        <v>135</v>
      </c>
      <c r="B68" s="57">
        <v>759</v>
      </c>
      <c r="C68" s="32" t="s">
        <v>93</v>
      </c>
      <c r="D68" s="32" t="s">
        <v>132</v>
      </c>
      <c r="E68" s="37">
        <v>6180000401</v>
      </c>
      <c r="F68" s="32" t="s">
        <v>136</v>
      </c>
      <c r="G68" s="58">
        <f>G69</f>
        <v>32.5</v>
      </c>
      <c r="H68" s="58">
        <f aca="true" t="shared" si="4" ref="H68:I70">H69</f>
        <v>32.5</v>
      </c>
      <c r="I68" s="58">
        <f t="shared" si="4"/>
        <v>32.5</v>
      </c>
      <c r="J68" s="56">
        <f t="shared" si="0"/>
        <v>100</v>
      </c>
    </row>
    <row r="69" spans="1:10" ht="22.5" customHeight="1">
      <c r="A69" s="30" t="s">
        <v>137</v>
      </c>
      <c r="B69" s="57">
        <v>759</v>
      </c>
      <c r="C69" s="32" t="s">
        <v>93</v>
      </c>
      <c r="D69" s="32" t="s">
        <v>132</v>
      </c>
      <c r="E69" s="37">
        <v>6180000401</v>
      </c>
      <c r="F69" s="32" t="s">
        <v>138</v>
      </c>
      <c r="G69" s="58">
        <v>32.5</v>
      </c>
      <c r="H69" s="58">
        <v>32.5</v>
      </c>
      <c r="I69" s="58">
        <v>32.5</v>
      </c>
      <c r="J69" s="56">
        <f t="shared" si="0"/>
        <v>100</v>
      </c>
    </row>
    <row r="70" spans="1:10" ht="22.5" customHeight="1">
      <c r="A70" s="30" t="s">
        <v>135</v>
      </c>
      <c r="B70" s="57">
        <v>759</v>
      </c>
      <c r="C70" s="32" t="s">
        <v>93</v>
      </c>
      <c r="D70" s="32" t="s">
        <v>132</v>
      </c>
      <c r="E70" s="37">
        <v>6180000402</v>
      </c>
      <c r="F70" s="32" t="s">
        <v>136</v>
      </c>
      <c r="G70" s="58">
        <f>G71</f>
        <v>0</v>
      </c>
      <c r="H70" s="58">
        <f t="shared" si="4"/>
        <v>0.6</v>
      </c>
      <c r="I70" s="58">
        <f t="shared" si="4"/>
        <v>0.6</v>
      </c>
      <c r="J70" s="56">
        <f t="shared" si="0"/>
        <v>100</v>
      </c>
    </row>
    <row r="71" spans="1:10" ht="22.5" customHeight="1">
      <c r="A71" s="30" t="s">
        <v>137</v>
      </c>
      <c r="B71" s="57">
        <v>759</v>
      </c>
      <c r="C71" s="32" t="s">
        <v>93</v>
      </c>
      <c r="D71" s="32" t="s">
        <v>132</v>
      </c>
      <c r="E71" s="37">
        <v>6180000402</v>
      </c>
      <c r="F71" s="32" t="s">
        <v>138</v>
      </c>
      <c r="G71" s="58">
        <v>0</v>
      </c>
      <c r="H71" s="58">
        <v>0.6</v>
      </c>
      <c r="I71" s="58">
        <v>0.6</v>
      </c>
      <c r="J71" s="56">
        <f t="shared" si="0"/>
        <v>100</v>
      </c>
    </row>
    <row r="72" spans="1:10" ht="24" customHeight="1">
      <c r="A72" s="30" t="s">
        <v>216</v>
      </c>
      <c r="B72" s="57">
        <v>759</v>
      </c>
      <c r="C72" s="32" t="s">
        <v>93</v>
      </c>
      <c r="D72" s="32" t="s">
        <v>132</v>
      </c>
      <c r="E72" s="32" t="s">
        <v>133</v>
      </c>
      <c r="F72" s="32"/>
      <c r="G72" s="58">
        <f>G73</f>
        <v>33</v>
      </c>
      <c r="H72" s="58">
        <f>H73</f>
        <v>33</v>
      </c>
      <c r="I72" s="58">
        <f>I73</f>
        <v>33</v>
      </c>
      <c r="J72" s="56">
        <f t="shared" si="0"/>
        <v>100</v>
      </c>
    </row>
    <row r="73" spans="1:10" ht="23.25" customHeight="1">
      <c r="A73" s="30" t="s">
        <v>109</v>
      </c>
      <c r="B73" s="57">
        <v>759</v>
      </c>
      <c r="C73" s="32" t="s">
        <v>93</v>
      </c>
      <c r="D73" s="32" t="s">
        <v>132</v>
      </c>
      <c r="E73" s="32" t="s">
        <v>133</v>
      </c>
      <c r="F73" s="32" t="s">
        <v>110</v>
      </c>
      <c r="G73" s="58">
        <f>G74</f>
        <v>33</v>
      </c>
      <c r="H73" s="58">
        <f>H74</f>
        <v>33</v>
      </c>
      <c r="I73" s="58">
        <f>I74</f>
        <v>33</v>
      </c>
      <c r="J73" s="56">
        <f t="shared" si="0"/>
        <v>100</v>
      </c>
    </row>
    <row r="74" spans="1:10" ht="21.75" customHeight="1">
      <c r="A74" s="30" t="s">
        <v>111</v>
      </c>
      <c r="B74" s="57">
        <v>759</v>
      </c>
      <c r="C74" s="32" t="s">
        <v>93</v>
      </c>
      <c r="D74" s="32" t="s">
        <v>132</v>
      </c>
      <c r="E74" s="32" t="s">
        <v>133</v>
      </c>
      <c r="F74" s="32" t="s">
        <v>112</v>
      </c>
      <c r="G74" s="58">
        <f>G75</f>
        <v>33</v>
      </c>
      <c r="H74" s="58">
        <f>H75</f>
        <v>33</v>
      </c>
      <c r="I74" s="58">
        <f>I75</f>
        <v>33</v>
      </c>
      <c r="J74" s="56">
        <f t="shared" si="0"/>
        <v>100</v>
      </c>
    </row>
    <row r="75" spans="1:10" ht="26.25" customHeight="1">
      <c r="A75" s="30" t="s">
        <v>203</v>
      </c>
      <c r="B75" s="57">
        <v>759</v>
      </c>
      <c r="C75" s="32" t="s">
        <v>93</v>
      </c>
      <c r="D75" s="32" t="s">
        <v>132</v>
      </c>
      <c r="E75" s="32" t="s">
        <v>133</v>
      </c>
      <c r="F75" s="32" t="s">
        <v>113</v>
      </c>
      <c r="G75" s="58">
        <v>33</v>
      </c>
      <c r="H75" s="58">
        <v>33</v>
      </c>
      <c r="I75" s="58">
        <v>33</v>
      </c>
      <c r="J75" s="56">
        <f t="shared" si="0"/>
        <v>100</v>
      </c>
    </row>
    <row r="76" spans="1:10" ht="19.5" customHeight="1">
      <c r="A76" s="30" t="s">
        <v>217</v>
      </c>
      <c r="B76" s="57">
        <v>759</v>
      </c>
      <c r="C76" s="32" t="s">
        <v>93</v>
      </c>
      <c r="D76" s="32" t="s">
        <v>132</v>
      </c>
      <c r="E76" s="32" t="s">
        <v>139</v>
      </c>
      <c r="F76" s="32"/>
      <c r="G76" s="58">
        <f>G77+G81+G85+G89+G93</f>
        <v>4</v>
      </c>
      <c r="H76" s="58">
        <f>H77+H81+H85+H89+H93</f>
        <v>6</v>
      </c>
      <c r="I76" s="58">
        <f>I77+I81+I85+I89+I93</f>
        <v>4</v>
      </c>
      <c r="J76" s="56">
        <f t="shared" si="0"/>
        <v>66.66666666666667</v>
      </c>
    </row>
    <row r="77" spans="1:10" ht="39" customHeight="1">
      <c r="A77" s="62" t="s">
        <v>218</v>
      </c>
      <c r="B77" s="63">
        <v>759</v>
      </c>
      <c r="C77" s="64" t="s">
        <v>93</v>
      </c>
      <c r="D77" s="64" t="s">
        <v>132</v>
      </c>
      <c r="E77" s="64" t="s">
        <v>219</v>
      </c>
      <c r="F77" s="64"/>
      <c r="G77" s="65">
        <f>G78</f>
        <v>0</v>
      </c>
      <c r="H77" s="65">
        <f aca="true" t="shared" si="5" ref="H77:I79">H78</f>
        <v>0</v>
      </c>
      <c r="I77" s="65">
        <f t="shared" si="5"/>
        <v>0</v>
      </c>
      <c r="J77" s="56">
        <v>0</v>
      </c>
    </row>
    <row r="78" spans="1:10" ht="24.75" customHeight="1">
      <c r="A78" s="66" t="s">
        <v>109</v>
      </c>
      <c r="B78" s="63">
        <v>759</v>
      </c>
      <c r="C78" s="64" t="s">
        <v>93</v>
      </c>
      <c r="D78" s="64" t="s">
        <v>132</v>
      </c>
      <c r="E78" s="64" t="s">
        <v>219</v>
      </c>
      <c r="F78" s="64" t="s">
        <v>110</v>
      </c>
      <c r="G78" s="65">
        <f>G79</f>
        <v>0</v>
      </c>
      <c r="H78" s="65">
        <f t="shared" si="5"/>
        <v>0</v>
      </c>
      <c r="I78" s="65">
        <f t="shared" si="5"/>
        <v>0</v>
      </c>
      <c r="J78" s="56">
        <v>0</v>
      </c>
    </row>
    <row r="79" spans="1:10" ht="27.75" customHeight="1">
      <c r="A79" s="66" t="s">
        <v>111</v>
      </c>
      <c r="B79" s="63">
        <v>759</v>
      </c>
      <c r="C79" s="64" t="s">
        <v>93</v>
      </c>
      <c r="D79" s="64" t="s">
        <v>132</v>
      </c>
      <c r="E79" s="64" t="s">
        <v>219</v>
      </c>
      <c r="F79" s="64" t="s">
        <v>112</v>
      </c>
      <c r="G79" s="65">
        <f>G80</f>
        <v>0</v>
      </c>
      <c r="H79" s="65">
        <f t="shared" si="5"/>
        <v>0</v>
      </c>
      <c r="I79" s="65">
        <f t="shared" si="5"/>
        <v>0</v>
      </c>
      <c r="J79" s="56">
        <v>0</v>
      </c>
    </row>
    <row r="80" spans="1:10" ht="27.75" customHeight="1">
      <c r="A80" s="66" t="s">
        <v>203</v>
      </c>
      <c r="B80" s="63">
        <v>759</v>
      </c>
      <c r="C80" s="64" t="s">
        <v>93</v>
      </c>
      <c r="D80" s="64" t="s">
        <v>132</v>
      </c>
      <c r="E80" s="64" t="s">
        <v>219</v>
      </c>
      <c r="F80" s="64" t="s">
        <v>113</v>
      </c>
      <c r="G80" s="65">
        <v>0</v>
      </c>
      <c r="H80" s="65">
        <v>0</v>
      </c>
      <c r="I80" s="65">
        <v>0</v>
      </c>
      <c r="J80" s="56">
        <v>0</v>
      </c>
    </row>
    <row r="81" spans="1:10" ht="36" customHeight="1">
      <c r="A81" s="67" t="s">
        <v>220</v>
      </c>
      <c r="B81" s="68">
        <v>759</v>
      </c>
      <c r="C81" s="69" t="s">
        <v>93</v>
      </c>
      <c r="D81" s="69" t="s">
        <v>132</v>
      </c>
      <c r="E81" s="69" t="s">
        <v>140</v>
      </c>
      <c r="F81" s="69"/>
      <c r="G81" s="70">
        <f>G82</f>
        <v>0</v>
      </c>
      <c r="H81" s="70">
        <f aca="true" t="shared" si="6" ref="H81:I83">H82</f>
        <v>2</v>
      </c>
      <c r="I81" s="70">
        <f t="shared" si="6"/>
        <v>0</v>
      </c>
      <c r="J81" s="56">
        <v>0</v>
      </c>
    </row>
    <row r="82" spans="1:10" ht="24.75" customHeight="1">
      <c r="A82" s="71" t="s">
        <v>109</v>
      </c>
      <c r="B82" s="68">
        <v>759</v>
      </c>
      <c r="C82" s="69" t="s">
        <v>93</v>
      </c>
      <c r="D82" s="69" t="s">
        <v>132</v>
      </c>
      <c r="E82" s="69" t="s">
        <v>140</v>
      </c>
      <c r="F82" s="69" t="s">
        <v>110</v>
      </c>
      <c r="G82" s="70">
        <f>G83</f>
        <v>0</v>
      </c>
      <c r="H82" s="70">
        <f t="shared" si="6"/>
        <v>2</v>
      </c>
      <c r="I82" s="70">
        <f t="shared" si="6"/>
        <v>0</v>
      </c>
      <c r="J82" s="56">
        <v>0</v>
      </c>
    </row>
    <row r="83" spans="1:10" ht="27.75" customHeight="1">
      <c r="A83" s="71" t="s">
        <v>111</v>
      </c>
      <c r="B83" s="68">
        <v>759</v>
      </c>
      <c r="C83" s="69" t="s">
        <v>93</v>
      </c>
      <c r="D83" s="69" t="s">
        <v>132</v>
      </c>
      <c r="E83" s="69" t="s">
        <v>140</v>
      </c>
      <c r="F83" s="69" t="s">
        <v>112</v>
      </c>
      <c r="G83" s="70">
        <f>G84</f>
        <v>0</v>
      </c>
      <c r="H83" s="70">
        <f t="shared" si="6"/>
        <v>2</v>
      </c>
      <c r="I83" s="70">
        <f t="shared" si="6"/>
        <v>0</v>
      </c>
      <c r="J83" s="56">
        <v>0</v>
      </c>
    </row>
    <row r="84" spans="1:10" ht="27.75" customHeight="1">
      <c r="A84" s="71" t="s">
        <v>203</v>
      </c>
      <c r="B84" s="68">
        <v>759</v>
      </c>
      <c r="C84" s="69" t="s">
        <v>93</v>
      </c>
      <c r="D84" s="69" t="s">
        <v>132</v>
      </c>
      <c r="E84" s="69" t="s">
        <v>140</v>
      </c>
      <c r="F84" s="69" t="s">
        <v>113</v>
      </c>
      <c r="G84" s="70">
        <v>0</v>
      </c>
      <c r="H84" s="70">
        <v>2</v>
      </c>
      <c r="I84" s="70">
        <v>0</v>
      </c>
      <c r="J84" s="56">
        <v>0</v>
      </c>
    </row>
    <row r="85" spans="1:10" ht="27.75" customHeight="1">
      <c r="A85" s="62" t="s">
        <v>221</v>
      </c>
      <c r="B85" s="63">
        <v>759</v>
      </c>
      <c r="C85" s="64" t="s">
        <v>93</v>
      </c>
      <c r="D85" s="64" t="s">
        <v>132</v>
      </c>
      <c r="E85" s="64" t="s">
        <v>222</v>
      </c>
      <c r="F85" s="64"/>
      <c r="G85" s="65">
        <f>G86</f>
        <v>0</v>
      </c>
      <c r="H85" s="65">
        <f>H86</f>
        <v>0</v>
      </c>
      <c r="I85" s="65">
        <f>I86</f>
        <v>0</v>
      </c>
      <c r="J85" s="56">
        <v>0</v>
      </c>
    </row>
    <row r="86" spans="1:10" ht="27.75" customHeight="1">
      <c r="A86" s="66" t="s">
        <v>109</v>
      </c>
      <c r="B86" s="63">
        <v>759</v>
      </c>
      <c r="C86" s="64" t="s">
        <v>93</v>
      </c>
      <c r="D86" s="64" t="s">
        <v>132</v>
      </c>
      <c r="E86" s="64" t="s">
        <v>222</v>
      </c>
      <c r="F86" s="64" t="s">
        <v>110</v>
      </c>
      <c r="G86" s="65">
        <f>G87</f>
        <v>0</v>
      </c>
      <c r="H86" s="65">
        <f>H87</f>
        <v>0</v>
      </c>
      <c r="I86" s="65">
        <v>0</v>
      </c>
      <c r="J86" s="56">
        <v>0</v>
      </c>
    </row>
    <row r="87" spans="1:10" ht="27.75" customHeight="1">
      <c r="A87" s="66" t="s">
        <v>111</v>
      </c>
      <c r="B87" s="63">
        <v>759</v>
      </c>
      <c r="C87" s="64" t="s">
        <v>93</v>
      </c>
      <c r="D87" s="64" t="s">
        <v>132</v>
      </c>
      <c r="E87" s="64" t="s">
        <v>222</v>
      </c>
      <c r="F87" s="64" t="s">
        <v>112</v>
      </c>
      <c r="G87" s="65">
        <f>G88</f>
        <v>0</v>
      </c>
      <c r="H87" s="65">
        <f>H88</f>
        <v>0</v>
      </c>
      <c r="I87" s="65">
        <f>I88</f>
        <v>0</v>
      </c>
      <c r="J87" s="56">
        <v>0</v>
      </c>
    </row>
    <row r="88" spans="1:10" ht="27.75" customHeight="1">
      <c r="A88" s="66" t="s">
        <v>203</v>
      </c>
      <c r="B88" s="63">
        <v>759</v>
      </c>
      <c r="C88" s="64" t="s">
        <v>93</v>
      </c>
      <c r="D88" s="64" t="s">
        <v>132</v>
      </c>
      <c r="E88" s="64" t="s">
        <v>222</v>
      </c>
      <c r="F88" s="64" t="s">
        <v>113</v>
      </c>
      <c r="G88" s="65">
        <v>0</v>
      </c>
      <c r="H88" s="65">
        <v>0</v>
      </c>
      <c r="I88" s="65">
        <v>0</v>
      </c>
      <c r="J88" s="56">
        <v>0</v>
      </c>
    </row>
    <row r="89" spans="1:10" ht="39" customHeight="1">
      <c r="A89" s="67" t="s">
        <v>223</v>
      </c>
      <c r="B89" s="68">
        <v>759</v>
      </c>
      <c r="C89" s="69" t="s">
        <v>93</v>
      </c>
      <c r="D89" s="69" t="s">
        <v>132</v>
      </c>
      <c r="E89" s="69" t="s">
        <v>141</v>
      </c>
      <c r="F89" s="69"/>
      <c r="G89" s="70">
        <f>G90</f>
        <v>2</v>
      </c>
      <c r="H89" s="70">
        <f aca="true" t="shared" si="7" ref="H89:I91">H90</f>
        <v>2</v>
      </c>
      <c r="I89" s="70">
        <f t="shared" si="7"/>
        <v>2</v>
      </c>
      <c r="J89" s="56">
        <f aca="true" t="shared" si="8" ref="J89:J152">I89*100/H89</f>
        <v>100</v>
      </c>
    </row>
    <row r="90" spans="1:10" ht="24.75" customHeight="1">
      <c r="A90" s="71" t="s">
        <v>109</v>
      </c>
      <c r="B90" s="68">
        <v>759</v>
      </c>
      <c r="C90" s="69" t="s">
        <v>93</v>
      </c>
      <c r="D90" s="69" t="s">
        <v>132</v>
      </c>
      <c r="E90" s="69" t="s">
        <v>141</v>
      </c>
      <c r="F90" s="69" t="s">
        <v>110</v>
      </c>
      <c r="G90" s="70">
        <f>G91</f>
        <v>2</v>
      </c>
      <c r="H90" s="70">
        <f t="shared" si="7"/>
        <v>2</v>
      </c>
      <c r="I90" s="70">
        <f t="shared" si="7"/>
        <v>2</v>
      </c>
      <c r="J90" s="56">
        <f t="shared" si="8"/>
        <v>100</v>
      </c>
    </row>
    <row r="91" spans="1:10" ht="27.75" customHeight="1">
      <c r="A91" s="71" t="s">
        <v>111</v>
      </c>
      <c r="B91" s="68">
        <v>759</v>
      </c>
      <c r="C91" s="69" t="s">
        <v>93</v>
      </c>
      <c r="D91" s="69" t="s">
        <v>132</v>
      </c>
      <c r="E91" s="69" t="s">
        <v>141</v>
      </c>
      <c r="F91" s="69" t="s">
        <v>112</v>
      </c>
      <c r="G91" s="70">
        <f>G92</f>
        <v>2</v>
      </c>
      <c r="H91" s="70">
        <f t="shared" si="7"/>
        <v>2</v>
      </c>
      <c r="I91" s="70">
        <f t="shared" si="7"/>
        <v>2</v>
      </c>
      <c r="J91" s="56">
        <f t="shared" si="8"/>
        <v>100</v>
      </c>
    </row>
    <row r="92" spans="1:10" ht="27.75" customHeight="1">
      <c r="A92" s="71" t="s">
        <v>203</v>
      </c>
      <c r="B92" s="68">
        <v>759</v>
      </c>
      <c r="C92" s="69" t="s">
        <v>93</v>
      </c>
      <c r="D92" s="69" t="s">
        <v>132</v>
      </c>
      <c r="E92" s="69" t="s">
        <v>141</v>
      </c>
      <c r="F92" s="69" t="s">
        <v>113</v>
      </c>
      <c r="G92" s="70">
        <v>2</v>
      </c>
      <c r="H92" s="70">
        <v>2</v>
      </c>
      <c r="I92" s="70">
        <v>2</v>
      </c>
      <c r="J92" s="56">
        <f t="shared" si="8"/>
        <v>100</v>
      </c>
    </row>
    <row r="93" spans="1:10" ht="36" customHeight="1">
      <c r="A93" s="62" t="s">
        <v>224</v>
      </c>
      <c r="B93" s="63">
        <v>759</v>
      </c>
      <c r="C93" s="64" t="s">
        <v>93</v>
      </c>
      <c r="D93" s="64" t="s">
        <v>132</v>
      </c>
      <c r="E93" s="64" t="s">
        <v>142</v>
      </c>
      <c r="F93" s="64"/>
      <c r="G93" s="65">
        <f>G94</f>
        <v>2</v>
      </c>
      <c r="H93" s="65">
        <f aca="true" t="shared" si="9" ref="H93:I95">H94</f>
        <v>2</v>
      </c>
      <c r="I93" s="65">
        <f t="shared" si="9"/>
        <v>2</v>
      </c>
      <c r="J93" s="56">
        <f t="shared" si="8"/>
        <v>100</v>
      </c>
    </row>
    <row r="94" spans="1:10" ht="27.75" customHeight="1">
      <c r="A94" s="66" t="s">
        <v>109</v>
      </c>
      <c r="B94" s="63">
        <v>759</v>
      </c>
      <c r="C94" s="64" t="s">
        <v>93</v>
      </c>
      <c r="D94" s="64" t="s">
        <v>132</v>
      </c>
      <c r="E94" s="64" t="s">
        <v>142</v>
      </c>
      <c r="F94" s="64" t="s">
        <v>110</v>
      </c>
      <c r="G94" s="65">
        <f>G95</f>
        <v>2</v>
      </c>
      <c r="H94" s="65">
        <f t="shared" si="9"/>
        <v>2</v>
      </c>
      <c r="I94" s="65">
        <f t="shared" si="9"/>
        <v>2</v>
      </c>
      <c r="J94" s="56">
        <f t="shared" si="8"/>
        <v>100</v>
      </c>
    </row>
    <row r="95" spans="1:10" ht="27.75" customHeight="1">
      <c r="A95" s="66" t="s">
        <v>111</v>
      </c>
      <c r="B95" s="63">
        <v>759</v>
      </c>
      <c r="C95" s="64" t="s">
        <v>93</v>
      </c>
      <c r="D95" s="64" t="s">
        <v>132</v>
      </c>
      <c r="E95" s="64" t="s">
        <v>142</v>
      </c>
      <c r="F95" s="64" t="s">
        <v>112</v>
      </c>
      <c r="G95" s="65">
        <f>G96</f>
        <v>2</v>
      </c>
      <c r="H95" s="65">
        <f t="shared" si="9"/>
        <v>2</v>
      </c>
      <c r="I95" s="65">
        <f t="shared" si="9"/>
        <v>2</v>
      </c>
      <c r="J95" s="56">
        <f t="shared" si="8"/>
        <v>100</v>
      </c>
    </row>
    <row r="96" spans="1:10" ht="27.75" customHeight="1">
      <c r="A96" s="66" t="s">
        <v>203</v>
      </c>
      <c r="B96" s="63">
        <v>759</v>
      </c>
      <c r="C96" s="64" t="s">
        <v>93</v>
      </c>
      <c r="D96" s="64" t="s">
        <v>132</v>
      </c>
      <c r="E96" s="64" t="s">
        <v>142</v>
      </c>
      <c r="F96" s="64" t="s">
        <v>113</v>
      </c>
      <c r="G96" s="65">
        <v>2</v>
      </c>
      <c r="H96" s="65">
        <v>2</v>
      </c>
      <c r="I96" s="65">
        <v>2</v>
      </c>
      <c r="J96" s="56">
        <f t="shared" si="8"/>
        <v>100</v>
      </c>
    </row>
    <row r="97" spans="1:12" s="38" customFormat="1" ht="21.75" customHeight="1">
      <c r="A97" s="72" t="s">
        <v>143</v>
      </c>
      <c r="B97" s="31">
        <v>759</v>
      </c>
      <c r="C97" s="73" t="s">
        <v>96</v>
      </c>
      <c r="D97" s="73" t="s">
        <v>94</v>
      </c>
      <c r="E97" s="73"/>
      <c r="F97" s="73"/>
      <c r="G97" s="74">
        <f>G98</f>
        <v>241.6</v>
      </c>
      <c r="H97" s="74">
        <f aca="true" t="shared" si="10" ref="H97:I100">H98</f>
        <v>241.6</v>
      </c>
      <c r="I97" s="74">
        <f t="shared" si="10"/>
        <v>241.6</v>
      </c>
      <c r="J97" s="56">
        <f t="shared" si="8"/>
        <v>100</v>
      </c>
      <c r="L97" s="75"/>
    </row>
    <row r="98" spans="1:10" ht="21.75" customHeight="1">
      <c r="A98" s="30" t="s">
        <v>144</v>
      </c>
      <c r="B98" s="57">
        <v>759</v>
      </c>
      <c r="C98" s="32" t="s">
        <v>96</v>
      </c>
      <c r="D98" s="32" t="s">
        <v>145</v>
      </c>
      <c r="E98" s="32"/>
      <c r="F98" s="32"/>
      <c r="G98" s="58">
        <f>G99</f>
        <v>241.6</v>
      </c>
      <c r="H98" s="58">
        <f t="shared" si="10"/>
        <v>241.6</v>
      </c>
      <c r="I98" s="58">
        <f t="shared" si="10"/>
        <v>241.6</v>
      </c>
      <c r="J98" s="56">
        <f t="shared" si="8"/>
        <v>100</v>
      </c>
    </row>
    <row r="99" spans="1:10" ht="29.25" customHeight="1">
      <c r="A99" s="30" t="s">
        <v>146</v>
      </c>
      <c r="B99" s="57">
        <v>759</v>
      </c>
      <c r="C99" s="32" t="s">
        <v>96</v>
      </c>
      <c r="D99" s="32" t="s">
        <v>145</v>
      </c>
      <c r="E99" s="32" t="s">
        <v>147</v>
      </c>
      <c r="F99" s="32"/>
      <c r="G99" s="58">
        <f>G100</f>
        <v>241.6</v>
      </c>
      <c r="H99" s="58">
        <f t="shared" si="10"/>
        <v>241.6</v>
      </c>
      <c r="I99" s="58">
        <f t="shared" si="10"/>
        <v>241.6</v>
      </c>
      <c r="J99" s="56">
        <f t="shared" si="8"/>
        <v>100</v>
      </c>
    </row>
    <row r="100" spans="1:10" ht="47.25" customHeight="1">
      <c r="A100" s="30" t="s">
        <v>103</v>
      </c>
      <c r="B100" s="57">
        <v>759</v>
      </c>
      <c r="C100" s="32" t="s">
        <v>96</v>
      </c>
      <c r="D100" s="32" t="s">
        <v>145</v>
      </c>
      <c r="E100" s="32" t="s">
        <v>147</v>
      </c>
      <c r="F100" s="32" t="s">
        <v>97</v>
      </c>
      <c r="G100" s="58">
        <f>G101</f>
        <v>241.6</v>
      </c>
      <c r="H100" s="58">
        <f t="shared" si="10"/>
        <v>241.6</v>
      </c>
      <c r="I100" s="58">
        <f t="shared" si="10"/>
        <v>241.6</v>
      </c>
      <c r="J100" s="56">
        <f t="shared" si="8"/>
        <v>100</v>
      </c>
    </row>
    <row r="101" spans="1:10" ht="30" customHeight="1">
      <c r="A101" s="30" t="s">
        <v>104</v>
      </c>
      <c r="B101" s="57">
        <v>759</v>
      </c>
      <c r="C101" s="32" t="s">
        <v>96</v>
      </c>
      <c r="D101" s="32" t="s">
        <v>145</v>
      </c>
      <c r="E101" s="32" t="s">
        <v>147</v>
      </c>
      <c r="F101" s="32" t="s">
        <v>98</v>
      </c>
      <c r="G101" s="58">
        <f>G102+G103</f>
        <v>241.6</v>
      </c>
      <c r="H101" s="58">
        <f>H102+H103</f>
        <v>241.6</v>
      </c>
      <c r="I101" s="58">
        <f>I102+I103</f>
        <v>241.6</v>
      </c>
      <c r="J101" s="56">
        <f t="shared" si="8"/>
        <v>100</v>
      </c>
    </row>
    <row r="102" spans="1:10" ht="22.5" customHeight="1">
      <c r="A102" s="30" t="s">
        <v>197</v>
      </c>
      <c r="B102" s="57">
        <v>759</v>
      </c>
      <c r="C102" s="32" t="s">
        <v>96</v>
      </c>
      <c r="D102" s="32" t="s">
        <v>145</v>
      </c>
      <c r="E102" s="32" t="s">
        <v>147</v>
      </c>
      <c r="F102" s="32" t="s">
        <v>99</v>
      </c>
      <c r="G102" s="58">
        <v>185.6</v>
      </c>
      <c r="H102" s="58">
        <v>185.6</v>
      </c>
      <c r="I102" s="58">
        <v>185.6</v>
      </c>
      <c r="J102" s="56">
        <f t="shared" si="8"/>
        <v>100</v>
      </c>
    </row>
    <row r="103" spans="1:10" ht="45.75" customHeight="1">
      <c r="A103" s="30" t="s">
        <v>198</v>
      </c>
      <c r="B103" s="57">
        <v>759</v>
      </c>
      <c r="C103" s="32" t="s">
        <v>96</v>
      </c>
      <c r="D103" s="32" t="s">
        <v>145</v>
      </c>
      <c r="E103" s="32" t="s">
        <v>147</v>
      </c>
      <c r="F103" s="32" t="s">
        <v>100</v>
      </c>
      <c r="G103" s="58">
        <v>56</v>
      </c>
      <c r="H103" s="58">
        <v>56</v>
      </c>
      <c r="I103" s="58">
        <v>56</v>
      </c>
      <c r="J103" s="56">
        <f t="shared" si="8"/>
        <v>100</v>
      </c>
    </row>
    <row r="104" spans="1:10" ht="30.75" customHeight="1">
      <c r="A104" s="76" t="s">
        <v>225</v>
      </c>
      <c r="B104" s="31">
        <v>759</v>
      </c>
      <c r="C104" s="77" t="s">
        <v>145</v>
      </c>
      <c r="D104" s="77" t="s">
        <v>94</v>
      </c>
      <c r="E104" s="77"/>
      <c r="F104" s="77"/>
      <c r="G104" s="78">
        <f>G105+G111</f>
        <v>10</v>
      </c>
      <c r="H104" s="78">
        <f>H105+H111</f>
        <v>10</v>
      </c>
      <c r="I104" s="78">
        <f>I105+I111</f>
        <v>0</v>
      </c>
      <c r="J104" s="56">
        <v>0</v>
      </c>
    </row>
    <row r="105" spans="1:10" ht="18" customHeight="1">
      <c r="A105" s="30" t="s">
        <v>226</v>
      </c>
      <c r="B105" s="57">
        <v>759</v>
      </c>
      <c r="C105" s="32" t="s">
        <v>145</v>
      </c>
      <c r="D105" s="32" t="s">
        <v>148</v>
      </c>
      <c r="E105" s="32"/>
      <c r="F105" s="32"/>
      <c r="G105" s="58">
        <f>G106</f>
        <v>5</v>
      </c>
      <c r="H105" s="58">
        <f aca="true" t="shared" si="11" ref="H105:I107">H106</f>
        <v>5</v>
      </c>
      <c r="I105" s="58">
        <f t="shared" si="11"/>
        <v>0</v>
      </c>
      <c r="J105" s="56">
        <v>0</v>
      </c>
    </row>
    <row r="106" spans="1:10" ht="26.25" customHeight="1">
      <c r="A106" s="30" t="s">
        <v>227</v>
      </c>
      <c r="B106" s="57">
        <v>759</v>
      </c>
      <c r="C106" s="32" t="s">
        <v>145</v>
      </c>
      <c r="D106" s="32" t="s">
        <v>148</v>
      </c>
      <c r="E106" s="32" t="s">
        <v>149</v>
      </c>
      <c r="F106" s="32"/>
      <c r="G106" s="58">
        <f>G107</f>
        <v>5</v>
      </c>
      <c r="H106" s="58">
        <f t="shared" si="11"/>
        <v>5</v>
      </c>
      <c r="I106" s="58">
        <f t="shared" si="11"/>
        <v>0</v>
      </c>
      <c r="J106" s="56">
        <v>0</v>
      </c>
    </row>
    <row r="107" spans="1:10" ht="29.25" customHeight="1">
      <c r="A107" s="30" t="s">
        <v>227</v>
      </c>
      <c r="B107" s="57">
        <v>759</v>
      </c>
      <c r="C107" s="32" t="s">
        <v>145</v>
      </c>
      <c r="D107" s="32" t="s">
        <v>148</v>
      </c>
      <c r="E107" s="32" t="s">
        <v>150</v>
      </c>
      <c r="F107" s="32"/>
      <c r="G107" s="58">
        <f>G108</f>
        <v>5</v>
      </c>
      <c r="H107" s="58">
        <f t="shared" si="11"/>
        <v>5</v>
      </c>
      <c r="I107" s="58">
        <f t="shared" si="11"/>
        <v>0</v>
      </c>
      <c r="J107" s="56">
        <v>0</v>
      </c>
    </row>
    <row r="108" spans="1:10" ht="21.75" customHeight="1">
      <c r="A108" s="30" t="s">
        <v>109</v>
      </c>
      <c r="B108" s="57">
        <v>759</v>
      </c>
      <c r="C108" s="32" t="s">
        <v>145</v>
      </c>
      <c r="D108" s="32" t="s">
        <v>148</v>
      </c>
      <c r="E108" s="32" t="s">
        <v>150</v>
      </c>
      <c r="F108" s="32" t="s">
        <v>110</v>
      </c>
      <c r="G108" s="58">
        <f>G109</f>
        <v>5</v>
      </c>
      <c r="H108" s="58">
        <f>H109</f>
        <v>5</v>
      </c>
      <c r="I108" s="58">
        <f>I109</f>
        <v>0</v>
      </c>
      <c r="J108" s="56">
        <v>0</v>
      </c>
    </row>
    <row r="109" spans="1:10" ht="21.75" customHeight="1">
      <c r="A109" s="30" t="s">
        <v>111</v>
      </c>
      <c r="B109" s="57">
        <v>759</v>
      </c>
      <c r="C109" s="32" t="s">
        <v>145</v>
      </c>
      <c r="D109" s="32" t="s">
        <v>148</v>
      </c>
      <c r="E109" s="32" t="s">
        <v>150</v>
      </c>
      <c r="F109" s="32" t="s">
        <v>112</v>
      </c>
      <c r="G109" s="58">
        <f>G110</f>
        <v>5</v>
      </c>
      <c r="H109" s="58">
        <f>H110</f>
        <v>5</v>
      </c>
      <c r="I109" s="58">
        <f>I110</f>
        <v>0</v>
      </c>
      <c r="J109" s="56">
        <v>0</v>
      </c>
    </row>
    <row r="110" spans="1:10" ht="23.25" customHeight="1">
      <c r="A110" s="30" t="s">
        <v>203</v>
      </c>
      <c r="B110" s="57">
        <v>759</v>
      </c>
      <c r="C110" s="32" t="s">
        <v>145</v>
      </c>
      <c r="D110" s="32" t="s">
        <v>148</v>
      </c>
      <c r="E110" s="32" t="s">
        <v>150</v>
      </c>
      <c r="F110" s="32" t="s">
        <v>113</v>
      </c>
      <c r="G110" s="58">
        <v>5</v>
      </c>
      <c r="H110" s="58">
        <v>5</v>
      </c>
      <c r="I110" s="58">
        <v>0</v>
      </c>
      <c r="J110" s="56">
        <v>0</v>
      </c>
    </row>
    <row r="111" spans="1:10" ht="34.5" customHeight="1">
      <c r="A111" s="30" t="s">
        <v>228</v>
      </c>
      <c r="B111" s="57">
        <v>759</v>
      </c>
      <c r="C111" s="32" t="s">
        <v>145</v>
      </c>
      <c r="D111" s="32" t="s">
        <v>151</v>
      </c>
      <c r="E111" s="32"/>
      <c r="F111" s="32"/>
      <c r="G111" s="58">
        <f>G112</f>
        <v>5</v>
      </c>
      <c r="H111" s="58">
        <f aca="true" t="shared" si="12" ref="H111:I115">H112</f>
        <v>5</v>
      </c>
      <c r="I111" s="58">
        <f t="shared" si="12"/>
        <v>0</v>
      </c>
      <c r="J111" s="56">
        <v>0</v>
      </c>
    </row>
    <row r="112" spans="1:10" ht="18.75" customHeight="1">
      <c r="A112" s="30" t="s">
        <v>229</v>
      </c>
      <c r="B112" s="57">
        <v>759</v>
      </c>
      <c r="C112" s="32" t="s">
        <v>145</v>
      </c>
      <c r="D112" s="32" t="s">
        <v>151</v>
      </c>
      <c r="E112" s="32" t="s">
        <v>152</v>
      </c>
      <c r="F112" s="32"/>
      <c r="G112" s="58">
        <f>G113</f>
        <v>5</v>
      </c>
      <c r="H112" s="58">
        <f t="shared" si="12"/>
        <v>5</v>
      </c>
      <c r="I112" s="58">
        <f t="shared" si="12"/>
        <v>0</v>
      </c>
      <c r="J112" s="56">
        <v>0</v>
      </c>
    </row>
    <row r="113" spans="1:10" ht="18.75" customHeight="1">
      <c r="A113" s="30" t="s">
        <v>229</v>
      </c>
      <c r="B113" s="57">
        <v>759</v>
      </c>
      <c r="C113" s="32" t="s">
        <v>145</v>
      </c>
      <c r="D113" s="32" t="s">
        <v>151</v>
      </c>
      <c r="E113" s="32" t="s">
        <v>153</v>
      </c>
      <c r="F113" s="32"/>
      <c r="G113" s="58">
        <f>G114</f>
        <v>5</v>
      </c>
      <c r="H113" s="58">
        <f t="shared" si="12"/>
        <v>5</v>
      </c>
      <c r="I113" s="58">
        <f t="shared" si="12"/>
        <v>0</v>
      </c>
      <c r="J113" s="56">
        <v>0</v>
      </c>
    </row>
    <row r="114" spans="1:10" ht="21.75" customHeight="1">
      <c r="A114" s="30" t="s">
        <v>109</v>
      </c>
      <c r="B114" s="57">
        <v>759</v>
      </c>
      <c r="C114" s="32" t="s">
        <v>145</v>
      </c>
      <c r="D114" s="32" t="s">
        <v>151</v>
      </c>
      <c r="E114" s="32" t="s">
        <v>153</v>
      </c>
      <c r="F114" s="32" t="s">
        <v>110</v>
      </c>
      <c r="G114" s="58">
        <f>G115</f>
        <v>5</v>
      </c>
      <c r="H114" s="58">
        <f t="shared" si="12"/>
        <v>5</v>
      </c>
      <c r="I114" s="58">
        <f t="shared" si="12"/>
        <v>0</v>
      </c>
      <c r="J114" s="56">
        <v>0</v>
      </c>
    </row>
    <row r="115" spans="1:10" ht="27.75" customHeight="1">
      <c r="A115" s="30" t="s">
        <v>111</v>
      </c>
      <c r="B115" s="57">
        <v>759</v>
      </c>
      <c r="C115" s="32" t="s">
        <v>145</v>
      </c>
      <c r="D115" s="32" t="s">
        <v>151</v>
      </c>
      <c r="E115" s="32" t="s">
        <v>153</v>
      </c>
      <c r="F115" s="32" t="s">
        <v>112</v>
      </c>
      <c r="G115" s="58">
        <f>G116</f>
        <v>5</v>
      </c>
      <c r="H115" s="58">
        <f t="shared" si="12"/>
        <v>5</v>
      </c>
      <c r="I115" s="58">
        <f t="shared" si="12"/>
        <v>0</v>
      </c>
      <c r="J115" s="56">
        <v>0</v>
      </c>
    </row>
    <row r="116" spans="1:10" ht="21" customHeight="1">
      <c r="A116" s="30" t="s">
        <v>203</v>
      </c>
      <c r="B116" s="57">
        <v>759</v>
      </c>
      <c r="C116" s="32" t="s">
        <v>145</v>
      </c>
      <c r="D116" s="32" t="s">
        <v>151</v>
      </c>
      <c r="E116" s="32" t="s">
        <v>153</v>
      </c>
      <c r="F116" s="32" t="s">
        <v>113</v>
      </c>
      <c r="G116" s="58">
        <v>5</v>
      </c>
      <c r="H116" s="58">
        <v>5</v>
      </c>
      <c r="I116" s="58">
        <v>0</v>
      </c>
      <c r="J116" s="56">
        <v>0</v>
      </c>
    </row>
    <row r="117" spans="1:10" ht="21.75" customHeight="1">
      <c r="A117" s="53" t="s">
        <v>230</v>
      </c>
      <c r="B117" s="31">
        <v>759</v>
      </c>
      <c r="C117" s="54" t="s">
        <v>106</v>
      </c>
      <c r="D117" s="54" t="s">
        <v>94</v>
      </c>
      <c r="E117" s="54"/>
      <c r="F117" s="54"/>
      <c r="G117" s="55">
        <f>G118+G129</f>
        <v>1701.6</v>
      </c>
      <c r="H117" s="55">
        <f>H118+H129</f>
        <v>2447.8</v>
      </c>
      <c r="I117" s="55">
        <f>I118+I129</f>
        <v>1837.6</v>
      </c>
      <c r="J117" s="56">
        <f t="shared" si="8"/>
        <v>75.07149276901707</v>
      </c>
    </row>
    <row r="118" spans="1:10" ht="21.75" customHeight="1">
      <c r="A118" s="30" t="s">
        <v>154</v>
      </c>
      <c r="B118" s="57">
        <v>759</v>
      </c>
      <c r="C118" s="32" t="s">
        <v>106</v>
      </c>
      <c r="D118" s="32" t="s">
        <v>148</v>
      </c>
      <c r="E118" s="32"/>
      <c r="F118" s="32"/>
      <c r="G118" s="58">
        <f>G119</f>
        <v>1689.6</v>
      </c>
      <c r="H118" s="58">
        <f>H119</f>
        <v>2435.8</v>
      </c>
      <c r="I118" s="58">
        <f>I119</f>
        <v>1835.6</v>
      </c>
      <c r="J118" s="56">
        <f t="shared" si="8"/>
        <v>75.3592248953116</v>
      </c>
    </row>
    <row r="119" spans="1:10" ht="21.75" customHeight="1">
      <c r="A119" s="30" t="s">
        <v>155</v>
      </c>
      <c r="B119" s="57">
        <v>759</v>
      </c>
      <c r="C119" s="32" t="s">
        <v>106</v>
      </c>
      <c r="D119" s="32" t="s">
        <v>148</v>
      </c>
      <c r="E119" s="32" t="s">
        <v>139</v>
      </c>
      <c r="F119" s="32"/>
      <c r="G119" s="58">
        <f>G120+G125</f>
        <v>1689.6</v>
      </c>
      <c r="H119" s="58">
        <f>H120+H125</f>
        <v>2435.8</v>
      </c>
      <c r="I119" s="58">
        <f>I120+I125</f>
        <v>1835.6</v>
      </c>
      <c r="J119" s="56">
        <f t="shared" si="8"/>
        <v>75.3592248953116</v>
      </c>
    </row>
    <row r="120" spans="1:10" ht="27.75" customHeight="1">
      <c r="A120" s="30" t="s">
        <v>156</v>
      </c>
      <c r="B120" s="57">
        <v>759</v>
      </c>
      <c r="C120" s="32" t="s">
        <v>106</v>
      </c>
      <c r="D120" s="32" t="s">
        <v>148</v>
      </c>
      <c r="E120" s="32" t="s">
        <v>157</v>
      </c>
      <c r="F120" s="32"/>
      <c r="G120" s="58">
        <f>G121</f>
        <v>1489.6</v>
      </c>
      <c r="H120" s="58">
        <f>H121</f>
        <v>2235.8</v>
      </c>
      <c r="I120" s="58">
        <f>I121</f>
        <v>1701.6</v>
      </c>
      <c r="J120" s="56">
        <f t="shared" si="8"/>
        <v>76.10698631362375</v>
      </c>
    </row>
    <row r="121" spans="1:10" ht="21.75" customHeight="1">
      <c r="A121" s="30" t="s">
        <v>109</v>
      </c>
      <c r="B121" s="57">
        <v>759</v>
      </c>
      <c r="C121" s="32" t="s">
        <v>106</v>
      </c>
      <c r="D121" s="32" t="s">
        <v>148</v>
      </c>
      <c r="E121" s="32" t="s">
        <v>157</v>
      </c>
      <c r="F121" s="32" t="s">
        <v>110</v>
      </c>
      <c r="G121" s="58">
        <f>G122</f>
        <v>1489.6</v>
      </c>
      <c r="H121" s="58">
        <f>H122</f>
        <v>2235.8</v>
      </c>
      <c r="I121" s="58">
        <f>I122</f>
        <v>1701.6</v>
      </c>
      <c r="J121" s="56">
        <f t="shared" si="8"/>
        <v>76.10698631362375</v>
      </c>
    </row>
    <row r="122" spans="1:10" ht="21.75" customHeight="1">
      <c r="A122" s="30" t="s">
        <v>111</v>
      </c>
      <c r="B122" s="57">
        <v>759</v>
      </c>
      <c r="C122" s="32" t="s">
        <v>106</v>
      </c>
      <c r="D122" s="32" t="s">
        <v>148</v>
      </c>
      <c r="E122" s="32" t="s">
        <v>157</v>
      </c>
      <c r="F122" s="32" t="s">
        <v>112</v>
      </c>
      <c r="G122" s="58">
        <f>G123+G124</f>
        <v>1489.6</v>
      </c>
      <c r="H122" s="58">
        <f>H123+H124</f>
        <v>2235.8</v>
      </c>
      <c r="I122" s="58">
        <f>I123+I124</f>
        <v>1701.6</v>
      </c>
      <c r="J122" s="56">
        <f t="shared" si="8"/>
        <v>76.10698631362375</v>
      </c>
    </row>
    <row r="123" spans="1:10" ht="21" customHeight="1">
      <c r="A123" s="30" t="s">
        <v>203</v>
      </c>
      <c r="B123" s="57">
        <v>759</v>
      </c>
      <c r="C123" s="32" t="s">
        <v>106</v>
      </c>
      <c r="D123" s="32" t="s">
        <v>148</v>
      </c>
      <c r="E123" s="32" t="s">
        <v>157</v>
      </c>
      <c r="F123" s="32" t="s">
        <v>113</v>
      </c>
      <c r="G123" s="58">
        <v>1489.6</v>
      </c>
      <c r="H123" s="58">
        <v>1858.7</v>
      </c>
      <c r="I123" s="58">
        <v>1324.5</v>
      </c>
      <c r="J123" s="56">
        <f t="shared" si="8"/>
        <v>71.25948243395922</v>
      </c>
    </row>
    <row r="124" spans="1:10" ht="21" customHeight="1">
      <c r="A124" s="30" t="s">
        <v>204</v>
      </c>
      <c r="B124" s="57">
        <v>759</v>
      </c>
      <c r="C124" s="32" t="s">
        <v>106</v>
      </c>
      <c r="D124" s="32" t="s">
        <v>148</v>
      </c>
      <c r="E124" s="32" t="s">
        <v>157</v>
      </c>
      <c r="F124" s="32" t="s">
        <v>205</v>
      </c>
      <c r="G124" s="58">
        <v>0</v>
      </c>
      <c r="H124" s="58">
        <v>377.1</v>
      </c>
      <c r="I124" s="58">
        <v>377.1</v>
      </c>
      <c r="J124" s="56">
        <f t="shared" si="8"/>
        <v>100</v>
      </c>
    </row>
    <row r="125" spans="1:10" ht="26.25" customHeight="1">
      <c r="A125" s="30" t="s">
        <v>158</v>
      </c>
      <c r="B125" s="57">
        <v>759</v>
      </c>
      <c r="C125" s="32" t="s">
        <v>106</v>
      </c>
      <c r="D125" s="32" t="s">
        <v>148</v>
      </c>
      <c r="E125" s="32" t="s">
        <v>159</v>
      </c>
      <c r="F125" s="32"/>
      <c r="G125" s="58">
        <f>G126</f>
        <v>200</v>
      </c>
      <c r="H125" s="58">
        <f aca="true" t="shared" si="13" ref="H125:I127">H126</f>
        <v>200</v>
      </c>
      <c r="I125" s="58">
        <f t="shared" si="13"/>
        <v>134</v>
      </c>
      <c r="J125" s="56">
        <f t="shared" si="8"/>
        <v>67</v>
      </c>
    </row>
    <row r="126" spans="1:10" ht="21.75" customHeight="1">
      <c r="A126" s="30" t="s">
        <v>109</v>
      </c>
      <c r="B126" s="57">
        <v>759</v>
      </c>
      <c r="C126" s="32" t="s">
        <v>106</v>
      </c>
      <c r="D126" s="32" t="s">
        <v>148</v>
      </c>
      <c r="E126" s="32" t="s">
        <v>159</v>
      </c>
      <c r="F126" s="32" t="s">
        <v>110</v>
      </c>
      <c r="G126" s="58">
        <f>G127</f>
        <v>200</v>
      </c>
      <c r="H126" s="58">
        <f t="shared" si="13"/>
        <v>200</v>
      </c>
      <c r="I126" s="58">
        <f t="shared" si="13"/>
        <v>134</v>
      </c>
      <c r="J126" s="56">
        <f t="shared" si="8"/>
        <v>67</v>
      </c>
    </row>
    <row r="127" spans="1:10" ht="21.75" customHeight="1">
      <c r="A127" s="30" t="s">
        <v>111</v>
      </c>
      <c r="B127" s="57">
        <v>759</v>
      </c>
      <c r="C127" s="32" t="s">
        <v>106</v>
      </c>
      <c r="D127" s="32" t="s">
        <v>148</v>
      </c>
      <c r="E127" s="32" t="s">
        <v>159</v>
      </c>
      <c r="F127" s="32" t="s">
        <v>112</v>
      </c>
      <c r="G127" s="58">
        <f>G128</f>
        <v>200</v>
      </c>
      <c r="H127" s="58">
        <f t="shared" si="13"/>
        <v>200</v>
      </c>
      <c r="I127" s="58">
        <f t="shared" si="13"/>
        <v>134</v>
      </c>
      <c r="J127" s="56">
        <f t="shared" si="8"/>
        <v>67</v>
      </c>
    </row>
    <row r="128" spans="1:10" ht="18" customHeight="1">
      <c r="A128" s="30" t="s">
        <v>203</v>
      </c>
      <c r="B128" s="57">
        <v>759</v>
      </c>
      <c r="C128" s="32" t="s">
        <v>106</v>
      </c>
      <c r="D128" s="32" t="s">
        <v>148</v>
      </c>
      <c r="E128" s="32" t="s">
        <v>159</v>
      </c>
      <c r="F128" s="32" t="s">
        <v>113</v>
      </c>
      <c r="G128" s="58">
        <v>200</v>
      </c>
      <c r="H128" s="58">
        <v>200</v>
      </c>
      <c r="I128" s="58">
        <v>134</v>
      </c>
      <c r="J128" s="56">
        <f t="shared" si="8"/>
        <v>67</v>
      </c>
    </row>
    <row r="129" spans="1:10" ht="21.75" customHeight="1">
      <c r="A129" s="30" t="s">
        <v>160</v>
      </c>
      <c r="B129" s="57">
        <v>759</v>
      </c>
      <c r="C129" s="32" t="s">
        <v>106</v>
      </c>
      <c r="D129" s="32" t="s">
        <v>161</v>
      </c>
      <c r="E129" s="32"/>
      <c r="F129" s="32"/>
      <c r="G129" s="58">
        <f>G130</f>
        <v>12</v>
      </c>
      <c r="H129" s="58">
        <f>H130</f>
        <v>12</v>
      </c>
      <c r="I129" s="58">
        <f>I130</f>
        <v>2</v>
      </c>
      <c r="J129" s="56">
        <f t="shared" si="8"/>
        <v>16.666666666666668</v>
      </c>
    </row>
    <row r="130" spans="1:10" ht="24.75" customHeight="1">
      <c r="A130" s="30" t="s">
        <v>231</v>
      </c>
      <c r="B130" s="57">
        <v>759</v>
      </c>
      <c r="C130" s="32" t="s">
        <v>106</v>
      </c>
      <c r="D130" s="32" t="s">
        <v>161</v>
      </c>
      <c r="E130" s="32" t="s">
        <v>162</v>
      </c>
      <c r="F130" s="32"/>
      <c r="G130" s="58">
        <f>G131+G135+G139</f>
        <v>12</v>
      </c>
      <c r="H130" s="58">
        <f>H131+H135+H139</f>
        <v>12</v>
      </c>
      <c r="I130" s="58">
        <f>I131+I135+I139</f>
        <v>2</v>
      </c>
      <c r="J130" s="56">
        <f t="shared" si="8"/>
        <v>16.666666666666668</v>
      </c>
    </row>
    <row r="131" spans="1:10" ht="27.75" customHeight="1">
      <c r="A131" s="30" t="s">
        <v>232</v>
      </c>
      <c r="B131" s="57">
        <v>759</v>
      </c>
      <c r="C131" s="32" t="s">
        <v>106</v>
      </c>
      <c r="D131" s="32" t="s">
        <v>161</v>
      </c>
      <c r="E131" s="32" t="s">
        <v>163</v>
      </c>
      <c r="F131" s="32"/>
      <c r="G131" s="58">
        <f>G132</f>
        <v>10</v>
      </c>
      <c r="H131" s="58">
        <f aca="true" t="shared" si="14" ref="H131:I133">H132</f>
        <v>9</v>
      </c>
      <c r="I131" s="58">
        <f t="shared" si="14"/>
        <v>0</v>
      </c>
      <c r="J131" s="56">
        <f t="shared" si="8"/>
        <v>0</v>
      </c>
    </row>
    <row r="132" spans="1:10" ht="21.75" customHeight="1">
      <c r="A132" s="30" t="s">
        <v>109</v>
      </c>
      <c r="B132" s="57">
        <v>759</v>
      </c>
      <c r="C132" s="32" t="s">
        <v>106</v>
      </c>
      <c r="D132" s="32" t="s">
        <v>161</v>
      </c>
      <c r="E132" s="32" t="s">
        <v>163</v>
      </c>
      <c r="F132" s="32" t="s">
        <v>110</v>
      </c>
      <c r="G132" s="58">
        <f>G133</f>
        <v>10</v>
      </c>
      <c r="H132" s="58">
        <f t="shared" si="14"/>
        <v>9</v>
      </c>
      <c r="I132" s="58">
        <f t="shared" si="14"/>
        <v>0</v>
      </c>
      <c r="J132" s="56">
        <f t="shared" si="8"/>
        <v>0</v>
      </c>
    </row>
    <row r="133" spans="1:10" ht="21.75" customHeight="1">
      <c r="A133" s="30" t="s">
        <v>111</v>
      </c>
      <c r="B133" s="57">
        <v>759</v>
      </c>
      <c r="C133" s="32" t="s">
        <v>106</v>
      </c>
      <c r="D133" s="32" t="s">
        <v>161</v>
      </c>
      <c r="E133" s="32" t="s">
        <v>163</v>
      </c>
      <c r="F133" s="32" t="s">
        <v>112</v>
      </c>
      <c r="G133" s="58">
        <f>G134</f>
        <v>10</v>
      </c>
      <c r="H133" s="58">
        <f t="shared" si="14"/>
        <v>9</v>
      </c>
      <c r="I133" s="58">
        <f t="shared" si="14"/>
        <v>0</v>
      </c>
      <c r="J133" s="56">
        <f t="shared" si="8"/>
        <v>0</v>
      </c>
    </row>
    <row r="134" spans="1:10" ht="21.75" customHeight="1">
      <c r="A134" s="30" t="s">
        <v>203</v>
      </c>
      <c r="B134" s="57">
        <v>759</v>
      </c>
      <c r="C134" s="32" t="s">
        <v>106</v>
      </c>
      <c r="D134" s="32" t="s">
        <v>161</v>
      </c>
      <c r="E134" s="32" t="s">
        <v>163</v>
      </c>
      <c r="F134" s="32" t="s">
        <v>113</v>
      </c>
      <c r="G134" s="58">
        <v>10</v>
      </c>
      <c r="H134" s="58">
        <v>9</v>
      </c>
      <c r="I134" s="58">
        <v>0</v>
      </c>
      <c r="J134" s="56">
        <f t="shared" si="8"/>
        <v>0</v>
      </c>
    </row>
    <row r="135" spans="1:10" ht="62.25" customHeight="1">
      <c r="A135" s="62" t="s">
        <v>233</v>
      </c>
      <c r="B135" s="63">
        <v>759</v>
      </c>
      <c r="C135" s="64" t="s">
        <v>106</v>
      </c>
      <c r="D135" s="64" t="s">
        <v>161</v>
      </c>
      <c r="E135" s="64" t="s">
        <v>164</v>
      </c>
      <c r="F135" s="64"/>
      <c r="G135" s="65">
        <f>G136</f>
        <v>2</v>
      </c>
      <c r="H135" s="65">
        <f aca="true" t="shared" si="15" ref="H135:I137">H136</f>
        <v>2</v>
      </c>
      <c r="I135" s="65">
        <f t="shared" si="15"/>
        <v>2</v>
      </c>
      <c r="J135" s="56">
        <v>0</v>
      </c>
    </row>
    <row r="136" spans="1:10" ht="27.75" customHeight="1">
      <c r="A136" s="66" t="s">
        <v>109</v>
      </c>
      <c r="B136" s="63">
        <v>759</v>
      </c>
      <c r="C136" s="64" t="s">
        <v>106</v>
      </c>
      <c r="D136" s="64" t="s">
        <v>161</v>
      </c>
      <c r="E136" s="64" t="s">
        <v>164</v>
      </c>
      <c r="F136" s="64" t="s">
        <v>110</v>
      </c>
      <c r="G136" s="65">
        <f>G137</f>
        <v>2</v>
      </c>
      <c r="H136" s="65">
        <f t="shared" si="15"/>
        <v>2</v>
      </c>
      <c r="I136" s="65">
        <f t="shared" si="15"/>
        <v>2</v>
      </c>
      <c r="J136" s="56">
        <v>0</v>
      </c>
    </row>
    <row r="137" spans="1:10" ht="24.75" customHeight="1">
      <c r="A137" s="66" t="s">
        <v>111</v>
      </c>
      <c r="B137" s="63">
        <v>759</v>
      </c>
      <c r="C137" s="64" t="s">
        <v>106</v>
      </c>
      <c r="D137" s="64" t="s">
        <v>161</v>
      </c>
      <c r="E137" s="64" t="s">
        <v>164</v>
      </c>
      <c r="F137" s="64" t="s">
        <v>112</v>
      </c>
      <c r="G137" s="65">
        <f>G138</f>
        <v>2</v>
      </c>
      <c r="H137" s="65">
        <f t="shared" si="15"/>
        <v>2</v>
      </c>
      <c r="I137" s="65">
        <f t="shared" si="15"/>
        <v>2</v>
      </c>
      <c r="J137" s="56">
        <v>0</v>
      </c>
    </row>
    <row r="138" spans="1:10" ht="24.75" customHeight="1">
      <c r="A138" s="66" t="s">
        <v>203</v>
      </c>
      <c r="B138" s="63">
        <v>759</v>
      </c>
      <c r="C138" s="64" t="s">
        <v>106</v>
      </c>
      <c r="D138" s="64" t="s">
        <v>161</v>
      </c>
      <c r="E138" s="64" t="s">
        <v>164</v>
      </c>
      <c r="F138" s="64" t="s">
        <v>113</v>
      </c>
      <c r="G138" s="65">
        <v>2</v>
      </c>
      <c r="H138" s="65">
        <v>2</v>
      </c>
      <c r="I138" s="65">
        <v>2</v>
      </c>
      <c r="J138" s="56">
        <v>0</v>
      </c>
    </row>
    <row r="139" spans="1:10" ht="39" customHeight="1">
      <c r="A139" s="62" t="s">
        <v>234</v>
      </c>
      <c r="B139" s="63">
        <v>759</v>
      </c>
      <c r="C139" s="64" t="s">
        <v>106</v>
      </c>
      <c r="D139" s="64" t="s">
        <v>161</v>
      </c>
      <c r="E139" s="64" t="s">
        <v>235</v>
      </c>
      <c r="F139" s="64"/>
      <c r="G139" s="65">
        <f>G140</f>
        <v>0</v>
      </c>
      <c r="H139" s="65">
        <f aca="true" t="shared" si="16" ref="H139:I141">H140</f>
        <v>1</v>
      </c>
      <c r="I139" s="65">
        <f t="shared" si="16"/>
        <v>0</v>
      </c>
      <c r="J139" s="56">
        <v>0</v>
      </c>
    </row>
    <row r="140" spans="1:10" ht="24.75" customHeight="1">
      <c r="A140" s="66" t="s">
        <v>109</v>
      </c>
      <c r="B140" s="63">
        <v>759</v>
      </c>
      <c r="C140" s="64" t="s">
        <v>106</v>
      </c>
      <c r="D140" s="64" t="s">
        <v>161</v>
      </c>
      <c r="E140" s="64" t="s">
        <v>235</v>
      </c>
      <c r="F140" s="64" t="s">
        <v>110</v>
      </c>
      <c r="G140" s="65">
        <f>G141</f>
        <v>0</v>
      </c>
      <c r="H140" s="65">
        <f t="shared" si="16"/>
        <v>1</v>
      </c>
      <c r="I140" s="65">
        <f t="shared" si="16"/>
        <v>0</v>
      </c>
      <c r="J140" s="56">
        <v>0</v>
      </c>
    </row>
    <row r="141" spans="1:10" ht="24.75" customHeight="1">
      <c r="A141" s="66" t="s">
        <v>111</v>
      </c>
      <c r="B141" s="63">
        <v>759</v>
      </c>
      <c r="C141" s="64" t="s">
        <v>106</v>
      </c>
      <c r="D141" s="64" t="s">
        <v>161</v>
      </c>
      <c r="E141" s="64" t="s">
        <v>235</v>
      </c>
      <c r="F141" s="64" t="s">
        <v>112</v>
      </c>
      <c r="G141" s="65">
        <f>G142</f>
        <v>0</v>
      </c>
      <c r="H141" s="65">
        <f t="shared" si="16"/>
        <v>1</v>
      </c>
      <c r="I141" s="65">
        <f t="shared" si="16"/>
        <v>0</v>
      </c>
      <c r="J141" s="56">
        <v>0</v>
      </c>
    </row>
    <row r="142" spans="1:10" ht="24.75" customHeight="1">
      <c r="A142" s="66" t="s">
        <v>203</v>
      </c>
      <c r="B142" s="63">
        <v>759</v>
      </c>
      <c r="C142" s="64" t="s">
        <v>106</v>
      </c>
      <c r="D142" s="64" t="s">
        <v>161</v>
      </c>
      <c r="E142" s="64" t="s">
        <v>235</v>
      </c>
      <c r="F142" s="64" t="s">
        <v>113</v>
      </c>
      <c r="G142" s="65">
        <v>0</v>
      </c>
      <c r="H142" s="65">
        <v>1</v>
      </c>
      <c r="I142" s="65">
        <v>0</v>
      </c>
      <c r="J142" s="56">
        <v>0</v>
      </c>
    </row>
    <row r="143" spans="1:10" ht="24.75" customHeight="1">
      <c r="A143" s="53" t="s">
        <v>165</v>
      </c>
      <c r="B143" s="31">
        <v>759</v>
      </c>
      <c r="C143" s="54" t="s">
        <v>166</v>
      </c>
      <c r="D143" s="54" t="s">
        <v>94</v>
      </c>
      <c r="E143" s="54"/>
      <c r="F143" s="54"/>
      <c r="G143" s="55">
        <f>G144+G162</f>
        <v>1263</v>
      </c>
      <c r="H143" s="55">
        <f>H144+H162</f>
        <v>1331.3</v>
      </c>
      <c r="I143" s="55">
        <f>I144+I162</f>
        <v>833.3</v>
      </c>
      <c r="J143" s="56">
        <f t="shared" si="8"/>
        <v>62.59295425523924</v>
      </c>
    </row>
    <row r="144" spans="1:10" ht="21.75" customHeight="1">
      <c r="A144" s="30" t="s">
        <v>167</v>
      </c>
      <c r="B144" s="57">
        <v>759</v>
      </c>
      <c r="C144" s="32" t="s">
        <v>166</v>
      </c>
      <c r="D144" s="32" t="s">
        <v>96</v>
      </c>
      <c r="E144" s="32"/>
      <c r="F144" s="32"/>
      <c r="G144" s="58">
        <f>G145+G152+G157</f>
        <v>1143</v>
      </c>
      <c r="H144" s="58">
        <f>H145+H152+H157</f>
        <v>827.1</v>
      </c>
      <c r="I144" s="58">
        <f>I145+I152+I157</f>
        <v>819</v>
      </c>
      <c r="J144" s="56">
        <f t="shared" si="8"/>
        <v>99.02067464635473</v>
      </c>
    </row>
    <row r="145" spans="1:10" ht="28.5" customHeight="1">
      <c r="A145" s="30" t="s">
        <v>236</v>
      </c>
      <c r="B145" s="57">
        <v>759</v>
      </c>
      <c r="C145" s="32" t="s">
        <v>166</v>
      </c>
      <c r="D145" s="32" t="s">
        <v>96</v>
      </c>
      <c r="E145" s="37">
        <v>6840000000</v>
      </c>
      <c r="F145" s="32"/>
      <c r="G145" s="58">
        <f>G146</f>
        <v>1130.8</v>
      </c>
      <c r="H145" s="58">
        <f aca="true" t="shared" si="17" ref="H145:I147">H146</f>
        <v>278.1</v>
      </c>
      <c r="I145" s="58">
        <f t="shared" si="17"/>
        <v>272</v>
      </c>
      <c r="J145" s="56">
        <f t="shared" si="8"/>
        <v>97.80654440848615</v>
      </c>
    </row>
    <row r="146" spans="1:10" ht="21.75" customHeight="1">
      <c r="A146" s="36" t="s">
        <v>237</v>
      </c>
      <c r="B146" s="57">
        <v>759</v>
      </c>
      <c r="C146" s="39" t="s">
        <v>166</v>
      </c>
      <c r="D146" s="39" t="s">
        <v>96</v>
      </c>
      <c r="E146" s="32" t="s">
        <v>168</v>
      </c>
      <c r="F146" s="39"/>
      <c r="G146" s="79">
        <f>G147</f>
        <v>1130.8</v>
      </c>
      <c r="H146" s="79">
        <f t="shared" si="17"/>
        <v>278.1</v>
      </c>
      <c r="I146" s="79">
        <f t="shared" si="17"/>
        <v>272</v>
      </c>
      <c r="J146" s="56">
        <f t="shared" si="8"/>
        <v>97.80654440848615</v>
      </c>
    </row>
    <row r="147" spans="1:10" ht="21.75" customHeight="1">
      <c r="A147" s="30" t="s">
        <v>109</v>
      </c>
      <c r="B147" s="57">
        <v>759</v>
      </c>
      <c r="C147" s="32" t="s">
        <v>166</v>
      </c>
      <c r="D147" s="32" t="s">
        <v>96</v>
      </c>
      <c r="E147" s="32" t="s">
        <v>168</v>
      </c>
      <c r="F147" s="32" t="s">
        <v>110</v>
      </c>
      <c r="G147" s="58">
        <f>G148</f>
        <v>1130.8</v>
      </c>
      <c r="H147" s="58">
        <f t="shared" si="17"/>
        <v>278.1</v>
      </c>
      <c r="I147" s="58">
        <f t="shared" si="17"/>
        <v>272</v>
      </c>
      <c r="J147" s="56">
        <f t="shared" si="8"/>
        <v>97.80654440848615</v>
      </c>
    </row>
    <row r="148" spans="1:10" ht="25.5" customHeight="1">
      <c r="A148" s="30" t="s">
        <v>111</v>
      </c>
      <c r="B148" s="57">
        <v>759</v>
      </c>
      <c r="C148" s="32" t="s">
        <v>166</v>
      </c>
      <c r="D148" s="32" t="s">
        <v>96</v>
      </c>
      <c r="E148" s="32" t="s">
        <v>168</v>
      </c>
      <c r="F148" s="32" t="s">
        <v>112</v>
      </c>
      <c r="G148" s="58">
        <f>G149+G150+G151</f>
        <v>1130.8</v>
      </c>
      <c r="H148" s="58">
        <f>H149+H150+H151</f>
        <v>278.1</v>
      </c>
      <c r="I148" s="58">
        <f>I149+I150+I151</f>
        <v>272</v>
      </c>
      <c r="J148" s="56">
        <f t="shared" si="8"/>
        <v>97.80654440848615</v>
      </c>
    </row>
    <row r="149" spans="1:10" ht="22.5" customHeight="1">
      <c r="A149" s="30" t="s">
        <v>203</v>
      </c>
      <c r="B149" s="57">
        <v>759</v>
      </c>
      <c r="C149" s="32" t="s">
        <v>166</v>
      </c>
      <c r="D149" s="32" t="s">
        <v>96</v>
      </c>
      <c r="E149" s="32" t="s">
        <v>168</v>
      </c>
      <c r="F149" s="32" t="s">
        <v>113</v>
      </c>
      <c r="G149" s="58">
        <v>180.8</v>
      </c>
      <c r="H149" s="58">
        <v>37.3</v>
      </c>
      <c r="I149" s="58">
        <v>35.3</v>
      </c>
      <c r="J149" s="56">
        <f t="shared" si="8"/>
        <v>94.63806970509383</v>
      </c>
    </row>
    <row r="150" spans="1:10" ht="39" customHeight="1">
      <c r="A150" s="30" t="s">
        <v>169</v>
      </c>
      <c r="B150" s="57">
        <v>759</v>
      </c>
      <c r="C150" s="32" t="s">
        <v>166</v>
      </c>
      <c r="D150" s="32" t="s">
        <v>96</v>
      </c>
      <c r="E150" s="32" t="s">
        <v>168</v>
      </c>
      <c r="F150" s="32" t="s">
        <v>170</v>
      </c>
      <c r="G150" s="58">
        <v>950</v>
      </c>
      <c r="H150" s="58">
        <v>0</v>
      </c>
      <c r="I150" s="58">
        <v>0</v>
      </c>
      <c r="J150" s="56">
        <v>0</v>
      </c>
    </row>
    <row r="151" spans="1:10" ht="22.5" customHeight="1">
      <c r="A151" s="30" t="s">
        <v>204</v>
      </c>
      <c r="B151" s="57">
        <v>759</v>
      </c>
      <c r="C151" s="32" t="s">
        <v>166</v>
      </c>
      <c r="D151" s="32" t="s">
        <v>96</v>
      </c>
      <c r="E151" s="32" t="s">
        <v>168</v>
      </c>
      <c r="F151" s="32" t="s">
        <v>205</v>
      </c>
      <c r="G151" s="58">
        <v>0</v>
      </c>
      <c r="H151" s="58">
        <v>240.8</v>
      </c>
      <c r="I151" s="58">
        <v>236.7</v>
      </c>
      <c r="J151" s="56">
        <f t="shared" si="8"/>
        <v>98.29734219269102</v>
      </c>
    </row>
    <row r="152" spans="1:10" ht="22.5" customHeight="1">
      <c r="A152" s="30" t="s">
        <v>109</v>
      </c>
      <c r="B152" s="57">
        <v>759</v>
      </c>
      <c r="C152" s="32" t="s">
        <v>166</v>
      </c>
      <c r="D152" s="32" t="s">
        <v>96</v>
      </c>
      <c r="E152" s="32" t="s">
        <v>238</v>
      </c>
      <c r="F152" s="32"/>
      <c r="G152" s="58">
        <f>G153+G155</f>
        <v>0</v>
      </c>
      <c r="H152" s="58">
        <f>H153+H155</f>
        <v>514.8</v>
      </c>
      <c r="I152" s="58">
        <f>I153+I155</f>
        <v>514.8</v>
      </c>
      <c r="J152" s="56">
        <f t="shared" si="8"/>
        <v>100</v>
      </c>
    </row>
    <row r="153" spans="1:10" ht="22.5" customHeight="1">
      <c r="A153" s="30" t="s">
        <v>111</v>
      </c>
      <c r="B153" s="57">
        <v>759</v>
      </c>
      <c r="C153" s="32" t="s">
        <v>166</v>
      </c>
      <c r="D153" s="32" t="s">
        <v>96</v>
      </c>
      <c r="E153" s="32" t="s">
        <v>239</v>
      </c>
      <c r="F153" s="32" t="s">
        <v>112</v>
      </c>
      <c r="G153" s="58">
        <f>G154</f>
        <v>0</v>
      </c>
      <c r="H153" s="58">
        <f>H154</f>
        <v>300</v>
      </c>
      <c r="I153" s="58">
        <f>I154</f>
        <v>300</v>
      </c>
      <c r="J153" s="56">
        <f aca="true" t="shared" si="18" ref="J153:J196">I153*100/H153</f>
        <v>100</v>
      </c>
    </row>
    <row r="154" spans="1:10" ht="44.25" customHeight="1">
      <c r="A154" s="30" t="s">
        <v>169</v>
      </c>
      <c r="B154" s="57">
        <v>759</v>
      </c>
      <c r="C154" s="32" t="s">
        <v>166</v>
      </c>
      <c r="D154" s="32" t="s">
        <v>96</v>
      </c>
      <c r="E154" s="32" t="s">
        <v>239</v>
      </c>
      <c r="F154" s="32" t="s">
        <v>170</v>
      </c>
      <c r="G154" s="58">
        <v>0</v>
      </c>
      <c r="H154" s="58">
        <v>300</v>
      </c>
      <c r="I154" s="58">
        <v>300</v>
      </c>
      <c r="J154" s="56">
        <f t="shared" si="18"/>
        <v>100</v>
      </c>
    </row>
    <row r="155" spans="1:10" ht="28.5" customHeight="1">
      <c r="A155" s="30" t="s">
        <v>240</v>
      </c>
      <c r="B155" s="57">
        <v>759</v>
      </c>
      <c r="C155" s="32" t="s">
        <v>166</v>
      </c>
      <c r="D155" s="32" t="s">
        <v>96</v>
      </c>
      <c r="E155" s="32" t="s">
        <v>239</v>
      </c>
      <c r="F155" s="32" t="s">
        <v>241</v>
      </c>
      <c r="G155" s="58">
        <f>G156</f>
        <v>0</v>
      </c>
      <c r="H155" s="58">
        <f>H156</f>
        <v>214.8</v>
      </c>
      <c r="I155" s="58">
        <f>I156</f>
        <v>214.8</v>
      </c>
      <c r="J155" s="56">
        <f t="shared" si="18"/>
        <v>100</v>
      </c>
    </row>
    <row r="156" spans="1:10" ht="24.75" customHeight="1">
      <c r="A156" s="30" t="s">
        <v>242</v>
      </c>
      <c r="B156" s="57">
        <v>759</v>
      </c>
      <c r="C156" s="32" t="s">
        <v>166</v>
      </c>
      <c r="D156" s="32" t="s">
        <v>96</v>
      </c>
      <c r="E156" s="32" t="s">
        <v>239</v>
      </c>
      <c r="F156" s="32" t="s">
        <v>243</v>
      </c>
      <c r="G156" s="58">
        <v>0</v>
      </c>
      <c r="H156" s="58">
        <v>214.8</v>
      </c>
      <c r="I156" s="58">
        <v>214.8</v>
      </c>
      <c r="J156" s="56">
        <f t="shared" si="18"/>
        <v>100</v>
      </c>
    </row>
    <row r="157" spans="1:10" ht="19.5" customHeight="1">
      <c r="A157" s="30" t="s">
        <v>244</v>
      </c>
      <c r="B157" s="57">
        <v>759</v>
      </c>
      <c r="C157" s="32" t="s">
        <v>166</v>
      </c>
      <c r="D157" s="32" t="s">
        <v>96</v>
      </c>
      <c r="E157" s="32" t="s">
        <v>245</v>
      </c>
      <c r="F157" s="32"/>
      <c r="G157" s="58">
        <f>G158</f>
        <v>12.2</v>
      </c>
      <c r="H157" s="58">
        <f>H158</f>
        <v>34.2</v>
      </c>
      <c r="I157" s="58">
        <f>I158</f>
        <v>32.2</v>
      </c>
      <c r="J157" s="56">
        <v>0</v>
      </c>
    </row>
    <row r="158" spans="1:10" ht="19.5" customHeight="1">
      <c r="A158" s="30" t="s">
        <v>244</v>
      </c>
      <c r="B158" s="57">
        <v>759</v>
      </c>
      <c r="C158" s="32" t="s">
        <v>166</v>
      </c>
      <c r="D158" s="32" t="s">
        <v>96</v>
      </c>
      <c r="E158" s="32" t="s">
        <v>246</v>
      </c>
      <c r="F158" s="32"/>
      <c r="G158" s="58">
        <f>G159</f>
        <v>12.2</v>
      </c>
      <c r="H158" s="58">
        <f>H159</f>
        <v>34.2</v>
      </c>
      <c r="I158" s="58">
        <f>I159</f>
        <v>32.2</v>
      </c>
      <c r="J158" s="56">
        <v>0</v>
      </c>
    </row>
    <row r="159" spans="1:10" ht="23.25" customHeight="1">
      <c r="A159" s="30" t="s">
        <v>109</v>
      </c>
      <c r="B159" s="57">
        <v>759</v>
      </c>
      <c r="C159" s="32" t="s">
        <v>166</v>
      </c>
      <c r="D159" s="32" t="s">
        <v>96</v>
      </c>
      <c r="E159" s="32" t="s">
        <v>171</v>
      </c>
      <c r="F159" s="32" t="s">
        <v>110</v>
      </c>
      <c r="G159" s="58">
        <f>G160</f>
        <v>12.2</v>
      </c>
      <c r="H159" s="58">
        <f>H160</f>
        <v>34.2</v>
      </c>
      <c r="I159" s="58">
        <f>I160</f>
        <v>32.2</v>
      </c>
      <c r="J159" s="56">
        <v>0</v>
      </c>
    </row>
    <row r="160" spans="1:10" ht="23.25" customHeight="1">
      <c r="A160" s="30" t="s">
        <v>111</v>
      </c>
      <c r="B160" s="57">
        <v>759</v>
      </c>
      <c r="C160" s="32" t="s">
        <v>166</v>
      </c>
      <c r="D160" s="32" t="s">
        <v>96</v>
      </c>
      <c r="E160" s="32" t="s">
        <v>171</v>
      </c>
      <c r="F160" s="32" t="s">
        <v>112</v>
      </c>
      <c r="G160" s="58">
        <f>G161</f>
        <v>12.2</v>
      </c>
      <c r="H160" s="58">
        <f>H161</f>
        <v>34.2</v>
      </c>
      <c r="I160" s="58">
        <f>I161</f>
        <v>32.2</v>
      </c>
      <c r="J160" s="56">
        <v>0</v>
      </c>
    </row>
    <row r="161" spans="1:10" ht="22.5" customHeight="1">
      <c r="A161" s="30" t="s">
        <v>203</v>
      </c>
      <c r="B161" s="57">
        <v>759</v>
      </c>
      <c r="C161" s="32" t="s">
        <v>166</v>
      </c>
      <c r="D161" s="32" t="s">
        <v>96</v>
      </c>
      <c r="E161" s="32" t="s">
        <v>171</v>
      </c>
      <c r="F161" s="32" t="s">
        <v>113</v>
      </c>
      <c r="G161" s="58">
        <v>12.2</v>
      </c>
      <c r="H161" s="58">
        <v>34.2</v>
      </c>
      <c r="I161" s="58">
        <v>32.2</v>
      </c>
      <c r="J161" s="56">
        <v>0</v>
      </c>
    </row>
    <row r="162" spans="1:10" ht="21.75" customHeight="1">
      <c r="A162" s="80" t="s">
        <v>172</v>
      </c>
      <c r="B162" s="57">
        <v>759</v>
      </c>
      <c r="C162" s="32" t="s">
        <v>166</v>
      </c>
      <c r="D162" s="32" t="s">
        <v>145</v>
      </c>
      <c r="E162" s="32"/>
      <c r="F162" s="32"/>
      <c r="G162" s="58">
        <f>G163</f>
        <v>120</v>
      </c>
      <c r="H162" s="58">
        <f>H163</f>
        <v>504.2</v>
      </c>
      <c r="I162" s="58">
        <f>I163</f>
        <v>14.3</v>
      </c>
      <c r="J162" s="56">
        <f t="shared" si="18"/>
        <v>2.836176120587069</v>
      </c>
    </row>
    <row r="163" spans="1:10" ht="30" customHeight="1">
      <c r="A163" s="30" t="s">
        <v>247</v>
      </c>
      <c r="B163" s="57">
        <v>759</v>
      </c>
      <c r="C163" s="32" t="s">
        <v>166</v>
      </c>
      <c r="D163" s="32" t="s">
        <v>145</v>
      </c>
      <c r="E163" s="32" t="s">
        <v>248</v>
      </c>
      <c r="F163" s="32"/>
      <c r="G163" s="58">
        <f>G164+G168</f>
        <v>120</v>
      </c>
      <c r="H163" s="58">
        <f>H164+H168</f>
        <v>504.2</v>
      </c>
      <c r="I163" s="58">
        <f>I164+I168</f>
        <v>14.3</v>
      </c>
      <c r="J163" s="56">
        <f t="shared" si="18"/>
        <v>2.836176120587069</v>
      </c>
    </row>
    <row r="164" spans="1:10" ht="21.75" customHeight="1">
      <c r="A164" s="30" t="s">
        <v>249</v>
      </c>
      <c r="B164" s="57">
        <v>759</v>
      </c>
      <c r="C164" s="32" t="s">
        <v>166</v>
      </c>
      <c r="D164" s="32" t="s">
        <v>145</v>
      </c>
      <c r="E164" s="32" t="s">
        <v>173</v>
      </c>
      <c r="F164" s="32"/>
      <c r="G164" s="58">
        <f>G165</f>
        <v>20</v>
      </c>
      <c r="H164" s="58">
        <f>H165</f>
        <v>304.2</v>
      </c>
      <c r="I164" s="58">
        <f>I165</f>
        <v>14.3</v>
      </c>
      <c r="J164" s="56">
        <f t="shared" si="18"/>
        <v>4.700854700854701</v>
      </c>
    </row>
    <row r="165" spans="1:10" ht="21.75" customHeight="1">
      <c r="A165" s="30" t="s">
        <v>109</v>
      </c>
      <c r="B165" s="57">
        <v>759</v>
      </c>
      <c r="C165" s="32" t="s">
        <v>166</v>
      </c>
      <c r="D165" s="32" t="s">
        <v>145</v>
      </c>
      <c r="E165" s="32" t="s">
        <v>173</v>
      </c>
      <c r="F165" s="32" t="s">
        <v>110</v>
      </c>
      <c r="G165" s="58">
        <f>G166</f>
        <v>20</v>
      </c>
      <c r="H165" s="58">
        <f>H166</f>
        <v>304.2</v>
      </c>
      <c r="I165" s="58">
        <f>I166</f>
        <v>14.3</v>
      </c>
      <c r="J165" s="56">
        <f t="shared" si="18"/>
        <v>4.700854700854701</v>
      </c>
    </row>
    <row r="166" spans="1:10" ht="25.5" customHeight="1">
      <c r="A166" s="30" t="s">
        <v>111</v>
      </c>
      <c r="B166" s="57">
        <v>759</v>
      </c>
      <c r="C166" s="32" t="s">
        <v>166</v>
      </c>
      <c r="D166" s="32" t="s">
        <v>145</v>
      </c>
      <c r="E166" s="32" t="s">
        <v>173</v>
      </c>
      <c r="F166" s="32" t="s">
        <v>112</v>
      </c>
      <c r="G166" s="58">
        <f>G167</f>
        <v>20</v>
      </c>
      <c r="H166" s="58">
        <f>H167</f>
        <v>304.2</v>
      </c>
      <c r="I166" s="58">
        <f>I167</f>
        <v>14.3</v>
      </c>
      <c r="J166" s="56">
        <f t="shared" si="18"/>
        <v>4.700854700854701</v>
      </c>
    </row>
    <row r="167" spans="1:10" ht="21.75" customHeight="1">
      <c r="A167" s="30" t="s">
        <v>203</v>
      </c>
      <c r="B167" s="57">
        <v>759</v>
      </c>
      <c r="C167" s="32" t="s">
        <v>166</v>
      </c>
      <c r="D167" s="32" t="s">
        <v>145</v>
      </c>
      <c r="E167" s="32" t="s">
        <v>173</v>
      </c>
      <c r="F167" s="32" t="s">
        <v>113</v>
      </c>
      <c r="G167" s="58">
        <v>20</v>
      </c>
      <c r="H167" s="58">
        <v>304.2</v>
      </c>
      <c r="I167" s="58">
        <v>14.3</v>
      </c>
      <c r="J167" s="56">
        <f t="shared" si="18"/>
        <v>4.700854700854701</v>
      </c>
    </row>
    <row r="168" spans="1:10" ht="39" customHeight="1">
      <c r="A168" s="62" t="s">
        <v>250</v>
      </c>
      <c r="B168" s="63">
        <v>759</v>
      </c>
      <c r="C168" s="64" t="s">
        <v>166</v>
      </c>
      <c r="D168" s="64" t="s">
        <v>145</v>
      </c>
      <c r="E168" s="64" t="s">
        <v>174</v>
      </c>
      <c r="F168" s="64"/>
      <c r="G168" s="65">
        <f>G169</f>
        <v>100</v>
      </c>
      <c r="H168" s="65">
        <f aca="true" t="shared" si="19" ref="H168:I170">H169</f>
        <v>200</v>
      </c>
      <c r="I168" s="65">
        <f t="shared" si="19"/>
        <v>0</v>
      </c>
      <c r="J168" s="56">
        <v>0</v>
      </c>
    </row>
    <row r="169" spans="1:10" ht="27.75" customHeight="1">
      <c r="A169" s="66" t="s">
        <v>109</v>
      </c>
      <c r="B169" s="63">
        <v>759</v>
      </c>
      <c r="C169" s="64" t="s">
        <v>166</v>
      </c>
      <c r="D169" s="64" t="s">
        <v>145</v>
      </c>
      <c r="E169" s="64" t="s">
        <v>174</v>
      </c>
      <c r="F169" s="64" t="s">
        <v>110</v>
      </c>
      <c r="G169" s="65">
        <f>G170</f>
        <v>100</v>
      </c>
      <c r="H169" s="65">
        <f t="shared" si="19"/>
        <v>200</v>
      </c>
      <c r="I169" s="65">
        <f t="shared" si="19"/>
        <v>0</v>
      </c>
      <c r="J169" s="56">
        <v>0</v>
      </c>
    </row>
    <row r="170" spans="1:10" ht="27.75" customHeight="1">
      <c r="A170" s="66" t="s">
        <v>111</v>
      </c>
      <c r="B170" s="63">
        <v>759</v>
      </c>
      <c r="C170" s="64" t="s">
        <v>166</v>
      </c>
      <c r="D170" s="64" t="s">
        <v>145</v>
      </c>
      <c r="E170" s="64" t="s">
        <v>174</v>
      </c>
      <c r="F170" s="64" t="s">
        <v>112</v>
      </c>
      <c r="G170" s="65">
        <f>G171</f>
        <v>100</v>
      </c>
      <c r="H170" s="65">
        <f t="shared" si="19"/>
        <v>200</v>
      </c>
      <c r="I170" s="65">
        <f t="shared" si="19"/>
        <v>0</v>
      </c>
      <c r="J170" s="56">
        <v>0</v>
      </c>
    </row>
    <row r="171" spans="1:10" ht="21.75" customHeight="1">
      <c r="A171" s="66" t="s">
        <v>203</v>
      </c>
      <c r="B171" s="63">
        <v>759</v>
      </c>
      <c r="C171" s="64" t="s">
        <v>166</v>
      </c>
      <c r="D171" s="64" t="s">
        <v>145</v>
      </c>
      <c r="E171" s="64" t="s">
        <v>174</v>
      </c>
      <c r="F171" s="64" t="s">
        <v>113</v>
      </c>
      <c r="G171" s="65">
        <v>100</v>
      </c>
      <c r="H171" s="65">
        <v>200</v>
      </c>
      <c r="I171" s="65">
        <v>0</v>
      </c>
      <c r="J171" s="56">
        <v>0</v>
      </c>
    </row>
    <row r="172" spans="1:10" ht="21.75" customHeight="1">
      <c r="A172" s="53" t="s">
        <v>175</v>
      </c>
      <c r="B172" s="31">
        <v>759</v>
      </c>
      <c r="C172" s="54" t="s">
        <v>176</v>
      </c>
      <c r="D172" s="54" t="s">
        <v>94</v>
      </c>
      <c r="E172" s="54"/>
      <c r="F172" s="54"/>
      <c r="G172" s="55">
        <f>G173</f>
        <v>0</v>
      </c>
      <c r="H172" s="55">
        <f aca="true" t="shared" si="20" ref="H172:I176">H173</f>
        <v>0</v>
      </c>
      <c r="I172" s="55">
        <f t="shared" si="20"/>
        <v>0</v>
      </c>
      <c r="J172" s="56">
        <v>0</v>
      </c>
    </row>
    <row r="173" spans="1:10" ht="21.75" customHeight="1">
      <c r="A173" s="30" t="s">
        <v>177</v>
      </c>
      <c r="B173" s="57">
        <v>759</v>
      </c>
      <c r="C173" s="32" t="s">
        <v>176</v>
      </c>
      <c r="D173" s="32" t="s">
        <v>93</v>
      </c>
      <c r="E173" s="32"/>
      <c r="F173" s="32"/>
      <c r="G173" s="58">
        <f>G174</f>
        <v>0</v>
      </c>
      <c r="H173" s="58">
        <f t="shared" si="20"/>
        <v>0</v>
      </c>
      <c r="I173" s="58">
        <f t="shared" si="20"/>
        <v>0</v>
      </c>
      <c r="J173" s="56">
        <v>0</v>
      </c>
    </row>
    <row r="174" spans="1:10" ht="27" customHeight="1">
      <c r="A174" s="30" t="s">
        <v>251</v>
      </c>
      <c r="B174" s="57">
        <v>759</v>
      </c>
      <c r="C174" s="32" t="s">
        <v>176</v>
      </c>
      <c r="D174" s="32" t="s">
        <v>93</v>
      </c>
      <c r="E174" s="32" t="s">
        <v>178</v>
      </c>
      <c r="F174" s="32"/>
      <c r="G174" s="58">
        <f>G175</f>
        <v>0</v>
      </c>
      <c r="H174" s="58">
        <f t="shared" si="20"/>
        <v>0</v>
      </c>
      <c r="I174" s="58">
        <f t="shared" si="20"/>
        <v>0</v>
      </c>
      <c r="J174" s="56">
        <v>0</v>
      </c>
    </row>
    <row r="175" spans="1:10" ht="21.75" customHeight="1">
      <c r="A175" s="30" t="s">
        <v>109</v>
      </c>
      <c r="B175" s="57">
        <v>759</v>
      </c>
      <c r="C175" s="32" t="s">
        <v>176</v>
      </c>
      <c r="D175" s="32" t="s">
        <v>93</v>
      </c>
      <c r="E175" s="32" t="s">
        <v>179</v>
      </c>
      <c r="F175" s="32" t="s">
        <v>110</v>
      </c>
      <c r="G175" s="58">
        <f>G176</f>
        <v>0</v>
      </c>
      <c r="H175" s="58">
        <f t="shared" si="20"/>
        <v>0</v>
      </c>
      <c r="I175" s="58">
        <f t="shared" si="20"/>
        <v>0</v>
      </c>
      <c r="J175" s="56">
        <v>0</v>
      </c>
    </row>
    <row r="176" spans="1:12" ht="21.75" customHeight="1">
      <c r="A176" s="30" t="s">
        <v>111</v>
      </c>
      <c r="B176" s="57">
        <v>759</v>
      </c>
      <c r="C176" s="32" t="s">
        <v>176</v>
      </c>
      <c r="D176" s="32" t="s">
        <v>93</v>
      </c>
      <c r="E176" s="32" t="s">
        <v>179</v>
      </c>
      <c r="F176" s="32" t="s">
        <v>112</v>
      </c>
      <c r="G176" s="58">
        <f>G177</f>
        <v>0</v>
      </c>
      <c r="H176" s="58">
        <f t="shared" si="20"/>
        <v>0</v>
      </c>
      <c r="I176" s="58">
        <f t="shared" si="20"/>
        <v>0</v>
      </c>
      <c r="J176" s="56">
        <v>0</v>
      </c>
      <c r="L176" s="40"/>
    </row>
    <row r="177" spans="1:10" ht="28.5" customHeight="1">
      <c r="A177" s="30" t="s">
        <v>203</v>
      </c>
      <c r="B177" s="57">
        <v>759</v>
      </c>
      <c r="C177" s="32" t="s">
        <v>176</v>
      </c>
      <c r="D177" s="32" t="s">
        <v>93</v>
      </c>
      <c r="E177" s="32" t="s">
        <v>179</v>
      </c>
      <c r="F177" s="32" t="s">
        <v>113</v>
      </c>
      <c r="G177" s="58">
        <v>0</v>
      </c>
      <c r="H177" s="58">
        <v>0</v>
      </c>
      <c r="I177" s="58">
        <v>0</v>
      </c>
      <c r="J177" s="56">
        <v>0</v>
      </c>
    </row>
    <row r="178" spans="1:10" ht="26.25" customHeight="1">
      <c r="A178" s="53" t="s">
        <v>180</v>
      </c>
      <c r="B178" s="31">
        <v>759</v>
      </c>
      <c r="C178" s="54" t="s">
        <v>151</v>
      </c>
      <c r="D178" s="54" t="s">
        <v>94</v>
      </c>
      <c r="E178" s="54"/>
      <c r="F178" s="54"/>
      <c r="G178" s="55">
        <f>G179</f>
        <v>418.6</v>
      </c>
      <c r="H178" s="55">
        <f aca="true" t="shared" si="21" ref="H178:I182">H179</f>
        <v>418.6</v>
      </c>
      <c r="I178" s="55">
        <f t="shared" si="21"/>
        <v>418.6</v>
      </c>
      <c r="J178" s="56">
        <f t="shared" si="18"/>
        <v>100</v>
      </c>
    </row>
    <row r="179" spans="1:10" ht="18.75" customHeight="1">
      <c r="A179" s="30" t="s">
        <v>252</v>
      </c>
      <c r="B179" s="57">
        <v>759</v>
      </c>
      <c r="C179" s="32" t="s">
        <v>151</v>
      </c>
      <c r="D179" s="32" t="s">
        <v>93</v>
      </c>
      <c r="E179" s="32"/>
      <c r="F179" s="32"/>
      <c r="G179" s="58">
        <f>G180</f>
        <v>418.6</v>
      </c>
      <c r="H179" s="58">
        <f t="shared" si="21"/>
        <v>418.6</v>
      </c>
      <c r="I179" s="58">
        <f t="shared" si="21"/>
        <v>418.6</v>
      </c>
      <c r="J179" s="56">
        <f t="shared" si="18"/>
        <v>100</v>
      </c>
    </row>
    <row r="180" spans="1:10" ht="34.5" customHeight="1">
      <c r="A180" s="30" t="s">
        <v>253</v>
      </c>
      <c r="B180" s="57">
        <v>759</v>
      </c>
      <c r="C180" s="32" t="s">
        <v>151</v>
      </c>
      <c r="D180" s="32" t="s">
        <v>93</v>
      </c>
      <c r="E180" s="32" t="s">
        <v>181</v>
      </c>
      <c r="F180" s="32"/>
      <c r="G180" s="58">
        <f>G181</f>
        <v>418.6</v>
      </c>
      <c r="H180" s="58">
        <f t="shared" si="21"/>
        <v>418.6</v>
      </c>
      <c r="I180" s="58">
        <f t="shared" si="21"/>
        <v>418.6</v>
      </c>
      <c r="J180" s="56">
        <f t="shared" si="18"/>
        <v>100</v>
      </c>
    </row>
    <row r="181" spans="1:10" ht="26.25" customHeight="1">
      <c r="A181" s="30" t="s">
        <v>182</v>
      </c>
      <c r="B181" s="57">
        <v>759</v>
      </c>
      <c r="C181" s="32" t="s">
        <v>151</v>
      </c>
      <c r="D181" s="32" t="s">
        <v>93</v>
      </c>
      <c r="E181" s="32" t="s">
        <v>183</v>
      </c>
      <c r="F181" s="32"/>
      <c r="G181" s="58">
        <f>G182</f>
        <v>418.6</v>
      </c>
      <c r="H181" s="58">
        <f t="shared" si="21"/>
        <v>418.6</v>
      </c>
      <c r="I181" s="58">
        <f t="shared" si="21"/>
        <v>418.6</v>
      </c>
      <c r="J181" s="56">
        <f t="shared" si="18"/>
        <v>100</v>
      </c>
    </row>
    <row r="182" spans="1:10" ht="20.25" customHeight="1">
      <c r="A182" s="30" t="s">
        <v>184</v>
      </c>
      <c r="B182" s="57">
        <v>759</v>
      </c>
      <c r="C182" s="32" t="s">
        <v>151</v>
      </c>
      <c r="D182" s="32" t="s">
        <v>93</v>
      </c>
      <c r="E182" s="32" t="s">
        <v>183</v>
      </c>
      <c r="F182" s="32" t="s">
        <v>185</v>
      </c>
      <c r="G182" s="58">
        <f>G183</f>
        <v>418.6</v>
      </c>
      <c r="H182" s="58">
        <f t="shared" si="21"/>
        <v>418.6</v>
      </c>
      <c r="I182" s="58">
        <f t="shared" si="21"/>
        <v>418.6</v>
      </c>
      <c r="J182" s="56">
        <f t="shared" si="18"/>
        <v>100</v>
      </c>
    </row>
    <row r="183" spans="1:10" ht="27" customHeight="1">
      <c r="A183" s="41" t="s">
        <v>254</v>
      </c>
      <c r="B183" s="57">
        <v>759</v>
      </c>
      <c r="C183" s="32" t="s">
        <v>151</v>
      </c>
      <c r="D183" s="32" t="s">
        <v>93</v>
      </c>
      <c r="E183" s="32" t="s">
        <v>183</v>
      </c>
      <c r="F183" s="32" t="s">
        <v>255</v>
      </c>
      <c r="G183" s="58">
        <v>418.6</v>
      </c>
      <c r="H183" s="58">
        <v>418.6</v>
      </c>
      <c r="I183" s="58">
        <v>418.6</v>
      </c>
      <c r="J183" s="56">
        <f t="shared" si="18"/>
        <v>100</v>
      </c>
    </row>
    <row r="184" spans="1:10" ht="21.75" customHeight="1">
      <c r="A184" s="53" t="s">
        <v>186</v>
      </c>
      <c r="B184" s="31">
        <v>759</v>
      </c>
      <c r="C184" s="54" t="s">
        <v>125</v>
      </c>
      <c r="D184" s="54" t="s">
        <v>94</v>
      </c>
      <c r="E184" s="54"/>
      <c r="F184" s="54"/>
      <c r="G184" s="55">
        <f aca="true" t="shared" si="22" ref="G184:I189">G185</f>
        <v>114.6</v>
      </c>
      <c r="H184" s="55">
        <f t="shared" si="22"/>
        <v>114.6</v>
      </c>
      <c r="I184" s="55">
        <f t="shared" si="22"/>
        <v>85.9</v>
      </c>
      <c r="J184" s="56">
        <f t="shared" si="18"/>
        <v>74.956369982548</v>
      </c>
    </row>
    <row r="185" spans="1:10" ht="21.75" customHeight="1">
      <c r="A185" s="30" t="s">
        <v>187</v>
      </c>
      <c r="B185" s="57">
        <v>759</v>
      </c>
      <c r="C185" s="32" t="s">
        <v>125</v>
      </c>
      <c r="D185" s="32" t="s">
        <v>96</v>
      </c>
      <c r="E185" s="32"/>
      <c r="F185" s="32"/>
      <c r="G185" s="58">
        <f t="shared" si="22"/>
        <v>114.6</v>
      </c>
      <c r="H185" s="58">
        <f t="shared" si="22"/>
        <v>114.6</v>
      </c>
      <c r="I185" s="58">
        <f t="shared" si="22"/>
        <v>85.9</v>
      </c>
      <c r="J185" s="56">
        <f t="shared" si="18"/>
        <v>74.956369982548</v>
      </c>
    </row>
    <row r="186" spans="1:10" ht="23.25" customHeight="1">
      <c r="A186" s="30" t="s">
        <v>256</v>
      </c>
      <c r="B186" s="57">
        <v>759</v>
      </c>
      <c r="C186" s="32" t="s">
        <v>125</v>
      </c>
      <c r="D186" s="32" t="s">
        <v>96</v>
      </c>
      <c r="E186" s="32" t="s">
        <v>188</v>
      </c>
      <c r="F186" s="32"/>
      <c r="G186" s="58">
        <f t="shared" si="22"/>
        <v>114.6</v>
      </c>
      <c r="H186" s="58">
        <f t="shared" si="22"/>
        <v>114.6</v>
      </c>
      <c r="I186" s="58">
        <f t="shared" si="22"/>
        <v>85.9</v>
      </c>
      <c r="J186" s="56">
        <f t="shared" si="18"/>
        <v>74.956369982548</v>
      </c>
    </row>
    <row r="187" spans="1:10" ht="18" customHeight="1">
      <c r="A187" s="30" t="s">
        <v>257</v>
      </c>
      <c r="B187" s="57">
        <v>759</v>
      </c>
      <c r="C187" s="32" t="s">
        <v>125</v>
      </c>
      <c r="D187" s="32" t="s">
        <v>96</v>
      </c>
      <c r="E187" s="32" t="s">
        <v>189</v>
      </c>
      <c r="F187" s="32"/>
      <c r="G187" s="58">
        <f t="shared" si="22"/>
        <v>114.6</v>
      </c>
      <c r="H187" s="58">
        <f>H188</f>
        <v>114.6</v>
      </c>
      <c r="I187" s="58">
        <f>I188</f>
        <v>85.9</v>
      </c>
      <c r="J187" s="56">
        <f t="shared" si="18"/>
        <v>74.956369982548</v>
      </c>
    </row>
    <row r="188" spans="1:10" ht="21.75" customHeight="1">
      <c r="A188" s="30" t="s">
        <v>109</v>
      </c>
      <c r="B188" s="57">
        <v>759</v>
      </c>
      <c r="C188" s="32" t="s">
        <v>125</v>
      </c>
      <c r="D188" s="32" t="s">
        <v>96</v>
      </c>
      <c r="E188" s="32" t="s">
        <v>189</v>
      </c>
      <c r="F188" s="32" t="s">
        <v>110</v>
      </c>
      <c r="G188" s="58">
        <f t="shared" si="22"/>
        <v>114.6</v>
      </c>
      <c r="H188" s="58">
        <f t="shared" si="22"/>
        <v>114.6</v>
      </c>
      <c r="I188" s="58">
        <f t="shared" si="22"/>
        <v>85.9</v>
      </c>
      <c r="J188" s="56">
        <f t="shared" si="18"/>
        <v>74.956369982548</v>
      </c>
    </row>
    <row r="189" spans="1:10" ht="21.75" customHeight="1">
      <c r="A189" s="30" t="s">
        <v>111</v>
      </c>
      <c r="B189" s="57">
        <v>759</v>
      </c>
      <c r="C189" s="32" t="s">
        <v>125</v>
      </c>
      <c r="D189" s="32" t="s">
        <v>96</v>
      </c>
      <c r="E189" s="32" t="s">
        <v>189</v>
      </c>
      <c r="F189" s="32" t="s">
        <v>112</v>
      </c>
      <c r="G189" s="58">
        <f t="shared" si="22"/>
        <v>114.6</v>
      </c>
      <c r="H189" s="58">
        <f t="shared" si="22"/>
        <v>114.6</v>
      </c>
      <c r="I189" s="58">
        <f t="shared" si="22"/>
        <v>85.9</v>
      </c>
      <c r="J189" s="56">
        <f t="shared" si="18"/>
        <v>74.956369982548</v>
      </c>
    </row>
    <row r="190" spans="1:10" ht="24" customHeight="1">
      <c r="A190" s="30" t="s">
        <v>203</v>
      </c>
      <c r="B190" s="57">
        <v>759</v>
      </c>
      <c r="C190" s="32" t="s">
        <v>125</v>
      </c>
      <c r="D190" s="32" t="s">
        <v>96</v>
      </c>
      <c r="E190" s="32" t="s">
        <v>189</v>
      </c>
      <c r="F190" s="32" t="s">
        <v>113</v>
      </c>
      <c r="G190" s="58">
        <v>114.6</v>
      </c>
      <c r="H190" s="58">
        <v>114.6</v>
      </c>
      <c r="I190" s="58">
        <v>85.9</v>
      </c>
      <c r="J190" s="56">
        <f t="shared" si="18"/>
        <v>74.956369982548</v>
      </c>
    </row>
    <row r="191" spans="1:10" ht="29.25" customHeight="1">
      <c r="A191" s="53" t="s">
        <v>258</v>
      </c>
      <c r="B191" s="31">
        <v>759</v>
      </c>
      <c r="C191" s="54" t="s">
        <v>132</v>
      </c>
      <c r="D191" s="54" t="s">
        <v>94</v>
      </c>
      <c r="E191" s="54"/>
      <c r="F191" s="54"/>
      <c r="G191" s="55">
        <f>G192</f>
        <v>0</v>
      </c>
      <c r="H191" s="55">
        <f aca="true" t="shared" si="23" ref="H191:I194">H192</f>
        <v>0</v>
      </c>
      <c r="I191" s="55">
        <f t="shared" si="23"/>
        <v>0</v>
      </c>
      <c r="J191" s="56">
        <v>0</v>
      </c>
    </row>
    <row r="192" spans="1:10" ht="24.75" customHeight="1">
      <c r="A192" s="30" t="s">
        <v>190</v>
      </c>
      <c r="B192" s="57">
        <v>759</v>
      </c>
      <c r="C192" s="32" t="s">
        <v>132</v>
      </c>
      <c r="D192" s="32" t="s">
        <v>93</v>
      </c>
      <c r="E192" s="37">
        <v>7100000000</v>
      </c>
      <c r="F192" s="32"/>
      <c r="G192" s="58">
        <f>G193</f>
        <v>0</v>
      </c>
      <c r="H192" s="58">
        <f t="shared" si="23"/>
        <v>0</v>
      </c>
      <c r="I192" s="58">
        <f t="shared" si="23"/>
        <v>0</v>
      </c>
      <c r="J192" s="56">
        <v>0</v>
      </c>
    </row>
    <row r="193" spans="1:10" ht="21.75" customHeight="1">
      <c r="A193" s="30" t="s">
        <v>259</v>
      </c>
      <c r="B193" s="57">
        <v>759</v>
      </c>
      <c r="C193" s="32" t="s">
        <v>132</v>
      </c>
      <c r="D193" s="32" t="s">
        <v>93</v>
      </c>
      <c r="E193" s="37">
        <v>7110020010</v>
      </c>
      <c r="F193" s="32"/>
      <c r="G193" s="58">
        <f>G194</f>
        <v>0</v>
      </c>
      <c r="H193" s="58">
        <f t="shared" si="23"/>
        <v>0</v>
      </c>
      <c r="I193" s="58">
        <f t="shared" si="23"/>
        <v>0</v>
      </c>
      <c r="J193" s="56">
        <v>0</v>
      </c>
    </row>
    <row r="194" spans="1:10" ht="21.75" customHeight="1">
      <c r="A194" s="30" t="s">
        <v>192</v>
      </c>
      <c r="B194" s="57">
        <v>759</v>
      </c>
      <c r="C194" s="32" t="s">
        <v>132</v>
      </c>
      <c r="D194" s="32" t="s">
        <v>93</v>
      </c>
      <c r="E194" s="37">
        <v>7110020010</v>
      </c>
      <c r="F194" s="32" t="s">
        <v>191</v>
      </c>
      <c r="G194" s="58">
        <f>G195</f>
        <v>0</v>
      </c>
      <c r="H194" s="58">
        <f t="shared" si="23"/>
        <v>0</v>
      </c>
      <c r="I194" s="58">
        <f t="shared" si="23"/>
        <v>0</v>
      </c>
      <c r="J194" s="56">
        <v>0</v>
      </c>
    </row>
    <row r="195" spans="1:10" ht="19.5" customHeight="1">
      <c r="A195" s="30" t="s">
        <v>260</v>
      </c>
      <c r="B195" s="57">
        <v>759</v>
      </c>
      <c r="C195" s="32" t="s">
        <v>132</v>
      </c>
      <c r="D195" s="32" t="s">
        <v>93</v>
      </c>
      <c r="E195" s="37">
        <v>7110020010</v>
      </c>
      <c r="F195" s="32" t="s">
        <v>193</v>
      </c>
      <c r="G195" s="58">
        <v>0</v>
      </c>
      <c r="H195" s="58">
        <v>0</v>
      </c>
      <c r="I195" s="58">
        <v>0</v>
      </c>
      <c r="J195" s="56">
        <v>0</v>
      </c>
    </row>
    <row r="196" spans="1:13" ht="21.75" customHeight="1">
      <c r="A196" s="53" t="s">
        <v>194</v>
      </c>
      <c r="B196" s="81"/>
      <c r="C196" s="54"/>
      <c r="D196" s="54"/>
      <c r="E196" s="54"/>
      <c r="F196" s="54"/>
      <c r="G196" s="55">
        <f>G11+G97+G104+G117+G143+G172+G178+G184+G191</f>
        <v>7350.400000000001</v>
      </c>
      <c r="H196" s="55">
        <f>H11+H97+H104+H117+H143+H172+H178+H184+H191</f>
        <v>9354.500000000002</v>
      </c>
      <c r="I196" s="55">
        <f>I11+I97+I104+I117+I143+I172+I178+I184+I191</f>
        <v>8070.22</v>
      </c>
      <c r="J196" s="56">
        <f t="shared" si="18"/>
        <v>86.27099257042063</v>
      </c>
      <c r="K196" s="61"/>
      <c r="L196" s="61"/>
      <c r="M196" s="61"/>
    </row>
    <row r="197" spans="1:10" ht="10.5" customHeight="1" hidden="1">
      <c r="A197" s="42"/>
      <c r="B197" s="43"/>
      <c r="C197" s="43"/>
      <c r="D197" s="43"/>
      <c r="E197" s="82"/>
      <c r="F197" s="43"/>
      <c r="J197" s="44"/>
    </row>
    <row r="198" spans="1:10" ht="12">
      <c r="A198" s="45"/>
      <c r="J198" s="44"/>
    </row>
    <row r="199" ht="12">
      <c r="A199" s="84"/>
    </row>
  </sheetData>
  <sheetProtection/>
  <mergeCells count="15">
    <mergeCell ref="A9:A10"/>
    <mergeCell ref="B9:B10"/>
    <mergeCell ref="C9:C10"/>
    <mergeCell ref="D9:D10"/>
    <mergeCell ref="E9:E10"/>
    <mergeCell ref="A2:J2"/>
    <mergeCell ref="A3:J3"/>
    <mergeCell ref="A4:J4"/>
    <mergeCell ref="A5:J5"/>
    <mergeCell ref="A7:J7"/>
    <mergeCell ref="F9:F10"/>
    <mergeCell ref="G9:G10"/>
    <mergeCell ref="J9:J10"/>
    <mergeCell ref="H9:H10"/>
    <mergeCell ref="I9:I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2.140625" style="21" customWidth="1"/>
    <col min="2" max="2" width="7.8515625" style="22" customWidth="1"/>
    <col min="3" max="3" width="8.00390625" style="22" customWidth="1"/>
    <col min="4" max="4" width="13.140625" style="22" customWidth="1"/>
    <col min="5" max="5" width="11.7109375" style="22" customWidth="1"/>
    <col min="6" max="7" width="13.8515625" style="22" customWidth="1"/>
    <col min="8" max="8" width="13.7109375" style="46" customWidth="1"/>
    <col min="9" max="9" width="8.8515625" style="23" customWidth="1"/>
    <col min="10" max="16384" width="9.140625" style="23" customWidth="1"/>
  </cols>
  <sheetData>
    <row r="1" spans="6:8" ht="19.5" customHeight="1">
      <c r="F1" s="124"/>
      <c r="G1" s="124"/>
      <c r="H1" s="124"/>
    </row>
    <row r="2" spans="1:9" s="25" customFormat="1" ht="14.25" customHeight="1">
      <c r="A2" s="91" t="s">
        <v>266</v>
      </c>
      <c r="B2" s="91"/>
      <c r="C2" s="91"/>
      <c r="D2" s="91"/>
      <c r="E2" s="91"/>
      <c r="F2" s="91"/>
      <c r="G2" s="91"/>
      <c r="H2" s="91"/>
      <c r="I2" s="24"/>
    </row>
    <row r="3" spans="1:9" s="25" customFormat="1" ht="14.25" customHeight="1">
      <c r="A3" s="91" t="s">
        <v>0</v>
      </c>
      <c r="B3" s="91"/>
      <c r="C3" s="91"/>
      <c r="D3" s="91"/>
      <c r="E3" s="91"/>
      <c r="F3" s="91"/>
      <c r="G3" s="91"/>
      <c r="H3" s="91"/>
      <c r="I3" s="24"/>
    </row>
    <row r="4" spans="1:9" s="25" customFormat="1" ht="14.25" customHeight="1">
      <c r="A4" s="91" t="s">
        <v>1</v>
      </c>
      <c r="B4" s="91"/>
      <c r="C4" s="91"/>
      <c r="D4" s="91"/>
      <c r="E4" s="91"/>
      <c r="F4" s="91"/>
      <c r="G4" s="91"/>
      <c r="H4" s="91"/>
      <c r="I4" s="24"/>
    </row>
    <row r="5" spans="1:9" s="25" customFormat="1" ht="15" customHeight="1">
      <c r="A5" s="117" t="s">
        <v>316</v>
      </c>
      <c r="B5" s="117"/>
      <c r="C5" s="117"/>
      <c r="D5" s="117"/>
      <c r="E5" s="117"/>
      <c r="F5" s="117"/>
      <c r="G5" s="117"/>
      <c r="H5" s="117"/>
      <c r="I5" s="24"/>
    </row>
    <row r="6" spans="1:8" ht="18.75" customHeight="1">
      <c r="A6" s="26"/>
      <c r="B6" s="26"/>
      <c r="C6" s="26"/>
      <c r="D6" s="26"/>
      <c r="E6" s="26"/>
      <c r="F6" s="26"/>
      <c r="G6" s="26"/>
      <c r="H6" s="26"/>
    </row>
    <row r="7" spans="1:11" ht="66.75" customHeight="1">
      <c r="A7" s="118" t="s">
        <v>274</v>
      </c>
      <c r="B7" s="123"/>
      <c r="C7" s="123"/>
      <c r="D7" s="123"/>
      <c r="E7" s="123"/>
      <c r="F7" s="123"/>
      <c r="G7" s="123"/>
      <c r="H7" s="123"/>
      <c r="K7" s="25"/>
    </row>
    <row r="8" spans="1:11" ht="20.25" customHeight="1">
      <c r="A8" s="27"/>
      <c r="B8" s="28"/>
      <c r="C8" s="28"/>
      <c r="D8" s="28"/>
      <c r="E8" s="28"/>
      <c r="F8" s="28"/>
      <c r="G8" s="28"/>
      <c r="H8" s="28" t="s">
        <v>2</v>
      </c>
      <c r="K8" s="25"/>
    </row>
    <row r="9" spans="1:8" s="29" customFormat="1" ht="15" customHeight="1">
      <c r="A9" s="119" t="s">
        <v>86</v>
      </c>
      <c r="B9" s="121" t="s">
        <v>88</v>
      </c>
      <c r="C9" s="119" t="s">
        <v>89</v>
      </c>
      <c r="D9" s="112" t="s">
        <v>265</v>
      </c>
      <c r="E9" s="112" t="s">
        <v>264</v>
      </c>
      <c r="F9" s="116" t="s">
        <v>263</v>
      </c>
      <c r="G9" s="112" t="s">
        <v>275</v>
      </c>
      <c r="H9" s="114" t="s">
        <v>79</v>
      </c>
    </row>
    <row r="10" spans="1:8" s="29" customFormat="1" ht="38.25" customHeight="1">
      <c r="A10" s="120"/>
      <c r="B10" s="122"/>
      <c r="C10" s="120"/>
      <c r="D10" s="113"/>
      <c r="E10" s="113"/>
      <c r="F10" s="116"/>
      <c r="G10" s="113"/>
      <c r="H10" s="115"/>
    </row>
    <row r="11" spans="1:8" ht="19.5" customHeight="1">
      <c r="A11" s="53" t="s">
        <v>92</v>
      </c>
      <c r="B11" s="54" t="s">
        <v>93</v>
      </c>
      <c r="C11" s="54" t="s">
        <v>94</v>
      </c>
      <c r="D11" s="85">
        <f>D12+D13+D14+D15+D16</f>
        <v>3601</v>
      </c>
      <c r="E11" s="85">
        <f>E12+E13+E14+E15+E16</f>
        <v>4790.6</v>
      </c>
      <c r="F11" s="85">
        <f>F12+F13+F14+F15+F16</f>
        <v>4653.2</v>
      </c>
      <c r="G11" s="85">
        <f>G12+G13+G14+G15+G16</f>
        <v>137.4000000000003</v>
      </c>
      <c r="H11" s="85">
        <f>F11*100/E11</f>
        <v>97.1318832714065</v>
      </c>
    </row>
    <row r="12" spans="1:8" ht="33.75" customHeight="1">
      <c r="A12" s="30" t="s">
        <v>267</v>
      </c>
      <c r="B12" s="32" t="s">
        <v>93</v>
      </c>
      <c r="C12" s="32" t="s">
        <v>96</v>
      </c>
      <c r="D12" s="33">
        <v>869.3</v>
      </c>
      <c r="E12" s="33">
        <v>1073.9</v>
      </c>
      <c r="F12" s="33">
        <v>1066.4</v>
      </c>
      <c r="G12" s="33">
        <f>E12-F12</f>
        <v>7.5</v>
      </c>
      <c r="H12" s="33">
        <f aca="true" t="shared" si="0" ref="H12:H36">F12*100/E12</f>
        <v>99.3016109507403</v>
      </c>
    </row>
    <row r="13" spans="1:8" ht="36.75" customHeight="1">
      <c r="A13" s="30" t="s">
        <v>105</v>
      </c>
      <c r="B13" s="32" t="s">
        <v>93</v>
      </c>
      <c r="C13" s="32" t="s">
        <v>106</v>
      </c>
      <c r="D13" s="33">
        <v>2192.5</v>
      </c>
      <c r="E13" s="33">
        <v>3143.9</v>
      </c>
      <c r="F13" s="33">
        <v>3110.7</v>
      </c>
      <c r="G13" s="33">
        <f aca="true" t="shared" si="1" ref="G13:G35">E13-F13</f>
        <v>33.20000000000027</v>
      </c>
      <c r="H13" s="33">
        <f t="shared" si="0"/>
        <v>98.94398676802697</v>
      </c>
    </row>
    <row r="14" spans="1:8" ht="21.75" customHeight="1">
      <c r="A14" s="30" t="s">
        <v>116</v>
      </c>
      <c r="B14" s="32" t="s">
        <v>93</v>
      </c>
      <c r="C14" s="32" t="s">
        <v>117</v>
      </c>
      <c r="D14" s="33">
        <v>202</v>
      </c>
      <c r="E14" s="33">
        <v>168.1</v>
      </c>
      <c r="F14" s="33">
        <v>140.2</v>
      </c>
      <c r="G14" s="33">
        <f t="shared" si="1"/>
        <v>27.900000000000006</v>
      </c>
      <c r="H14" s="33">
        <f t="shared" si="0"/>
        <v>83.40273646638904</v>
      </c>
    </row>
    <row r="15" spans="1:8" ht="17.25" customHeight="1">
      <c r="A15" s="36" t="s">
        <v>124</v>
      </c>
      <c r="B15" s="32" t="s">
        <v>93</v>
      </c>
      <c r="C15" s="32" t="s">
        <v>125</v>
      </c>
      <c r="D15" s="33">
        <v>0</v>
      </c>
      <c r="E15" s="33">
        <v>10</v>
      </c>
      <c r="F15" s="33">
        <v>0</v>
      </c>
      <c r="G15" s="33">
        <f t="shared" si="1"/>
        <v>10</v>
      </c>
      <c r="H15" s="33">
        <f t="shared" si="0"/>
        <v>0</v>
      </c>
    </row>
    <row r="16" spans="1:8" ht="21.75" customHeight="1">
      <c r="A16" s="30" t="s">
        <v>131</v>
      </c>
      <c r="B16" s="32" t="s">
        <v>93</v>
      </c>
      <c r="C16" s="32" t="s">
        <v>132</v>
      </c>
      <c r="D16" s="33">
        <v>337.2</v>
      </c>
      <c r="E16" s="33">
        <v>394.7</v>
      </c>
      <c r="F16" s="33">
        <v>335.9</v>
      </c>
      <c r="G16" s="33">
        <f t="shared" si="1"/>
        <v>58.80000000000001</v>
      </c>
      <c r="H16" s="33">
        <f t="shared" si="0"/>
        <v>85.10260957689384</v>
      </c>
    </row>
    <row r="17" spans="1:8" ht="21.75" customHeight="1">
      <c r="A17" s="53" t="s">
        <v>143</v>
      </c>
      <c r="B17" s="54" t="s">
        <v>96</v>
      </c>
      <c r="C17" s="54" t="s">
        <v>94</v>
      </c>
      <c r="D17" s="85">
        <f>D18</f>
        <v>241.6</v>
      </c>
      <c r="E17" s="85">
        <f>E18</f>
        <v>241.6</v>
      </c>
      <c r="F17" s="85">
        <f>F18</f>
        <v>241.6</v>
      </c>
      <c r="G17" s="85">
        <f>G18</f>
        <v>0</v>
      </c>
      <c r="H17" s="85">
        <f t="shared" si="0"/>
        <v>100</v>
      </c>
    </row>
    <row r="18" spans="1:8" ht="21.75" customHeight="1">
      <c r="A18" s="30" t="s">
        <v>144</v>
      </c>
      <c r="B18" s="32" t="s">
        <v>96</v>
      </c>
      <c r="C18" s="32" t="s">
        <v>145</v>
      </c>
      <c r="D18" s="33">
        <v>241.6</v>
      </c>
      <c r="E18" s="33">
        <v>241.6</v>
      </c>
      <c r="F18" s="33">
        <v>241.6</v>
      </c>
      <c r="G18" s="33">
        <f t="shared" si="1"/>
        <v>0</v>
      </c>
      <c r="H18" s="33">
        <f t="shared" si="0"/>
        <v>100</v>
      </c>
    </row>
    <row r="19" spans="1:8" ht="30" customHeight="1">
      <c r="A19" s="53" t="s">
        <v>268</v>
      </c>
      <c r="B19" s="54" t="s">
        <v>145</v>
      </c>
      <c r="C19" s="54" t="s">
        <v>94</v>
      </c>
      <c r="D19" s="85">
        <f>D20+D21</f>
        <v>10</v>
      </c>
      <c r="E19" s="85">
        <f>E20+E21</f>
        <v>10</v>
      </c>
      <c r="F19" s="85">
        <f>F20+F21</f>
        <v>0</v>
      </c>
      <c r="G19" s="85">
        <f>G20+G21</f>
        <v>10</v>
      </c>
      <c r="H19" s="85">
        <f t="shared" si="0"/>
        <v>0</v>
      </c>
    </row>
    <row r="20" spans="1:8" ht="21.75" customHeight="1">
      <c r="A20" s="30" t="s">
        <v>226</v>
      </c>
      <c r="B20" s="32" t="s">
        <v>145</v>
      </c>
      <c r="C20" s="32" t="s">
        <v>148</v>
      </c>
      <c r="D20" s="33">
        <v>5</v>
      </c>
      <c r="E20" s="33">
        <v>5</v>
      </c>
      <c r="F20" s="33">
        <v>0</v>
      </c>
      <c r="G20" s="33">
        <f t="shared" si="1"/>
        <v>5</v>
      </c>
      <c r="H20" s="33">
        <f t="shared" si="0"/>
        <v>0</v>
      </c>
    </row>
    <row r="21" spans="1:8" ht="27" customHeight="1">
      <c r="A21" s="30" t="s">
        <v>269</v>
      </c>
      <c r="B21" s="32" t="s">
        <v>145</v>
      </c>
      <c r="C21" s="32" t="s">
        <v>151</v>
      </c>
      <c r="D21" s="33">
        <v>5</v>
      </c>
      <c r="E21" s="33">
        <v>5</v>
      </c>
      <c r="F21" s="33">
        <v>0</v>
      </c>
      <c r="G21" s="33">
        <f t="shared" si="1"/>
        <v>5</v>
      </c>
      <c r="H21" s="33">
        <f t="shared" si="0"/>
        <v>0</v>
      </c>
    </row>
    <row r="22" spans="1:8" ht="21" customHeight="1">
      <c r="A22" s="53" t="s">
        <v>230</v>
      </c>
      <c r="B22" s="54" t="s">
        <v>106</v>
      </c>
      <c r="C22" s="54" t="s">
        <v>94</v>
      </c>
      <c r="D22" s="85">
        <f>D23+D24</f>
        <v>1701.6</v>
      </c>
      <c r="E22" s="85">
        <f>E23+E24</f>
        <v>2447.8</v>
      </c>
      <c r="F22" s="85">
        <f>F23+F24</f>
        <v>1837.6</v>
      </c>
      <c r="G22" s="85">
        <f>G23+G24</f>
        <v>610.2000000000003</v>
      </c>
      <c r="H22" s="85">
        <f t="shared" si="0"/>
        <v>75.07149276901707</v>
      </c>
    </row>
    <row r="23" spans="1:8" ht="21.75" customHeight="1">
      <c r="A23" s="30" t="s">
        <v>154</v>
      </c>
      <c r="B23" s="32" t="s">
        <v>106</v>
      </c>
      <c r="C23" s="32" t="s">
        <v>148</v>
      </c>
      <c r="D23" s="33">
        <v>1689.6</v>
      </c>
      <c r="E23" s="33">
        <v>2435.8</v>
      </c>
      <c r="F23" s="33">
        <v>1835.6</v>
      </c>
      <c r="G23" s="33">
        <f t="shared" si="1"/>
        <v>600.2000000000003</v>
      </c>
      <c r="H23" s="33">
        <f t="shared" si="0"/>
        <v>75.3592248953116</v>
      </c>
    </row>
    <row r="24" spans="1:8" ht="21.75" customHeight="1">
      <c r="A24" s="30" t="s">
        <v>160</v>
      </c>
      <c r="B24" s="32" t="s">
        <v>106</v>
      </c>
      <c r="C24" s="32" t="s">
        <v>161</v>
      </c>
      <c r="D24" s="33">
        <v>12</v>
      </c>
      <c r="E24" s="33">
        <v>12</v>
      </c>
      <c r="F24" s="33">
        <v>2</v>
      </c>
      <c r="G24" s="33">
        <f t="shared" si="1"/>
        <v>10</v>
      </c>
      <c r="H24" s="33">
        <f t="shared" si="0"/>
        <v>16.666666666666668</v>
      </c>
    </row>
    <row r="25" spans="1:8" ht="21.75" customHeight="1">
      <c r="A25" s="53" t="s">
        <v>165</v>
      </c>
      <c r="B25" s="54" t="s">
        <v>166</v>
      </c>
      <c r="C25" s="54" t="s">
        <v>94</v>
      </c>
      <c r="D25" s="85">
        <f>D26+D27</f>
        <v>1263</v>
      </c>
      <c r="E25" s="85">
        <f>E26+E27</f>
        <v>1331.3</v>
      </c>
      <c r="F25" s="85">
        <f>F26+F27</f>
        <v>833.3</v>
      </c>
      <c r="G25" s="85">
        <f>G26+G27</f>
        <v>498</v>
      </c>
      <c r="H25" s="85">
        <f t="shared" si="0"/>
        <v>62.59295425523924</v>
      </c>
    </row>
    <row r="26" spans="1:8" ht="20.25" customHeight="1">
      <c r="A26" s="30" t="s">
        <v>167</v>
      </c>
      <c r="B26" s="32" t="s">
        <v>166</v>
      </c>
      <c r="C26" s="32" t="s">
        <v>96</v>
      </c>
      <c r="D26" s="33">
        <v>1143</v>
      </c>
      <c r="E26" s="33">
        <v>827.1</v>
      </c>
      <c r="F26" s="33">
        <v>819</v>
      </c>
      <c r="G26" s="33">
        <f t="shared" si="1"/>
        <v>8.100000000000023</v>
      </c>
      <c r="H26" s="33">
        <f t="shared" si="0"/>
        <v>99.02067464635473</v>
      </c>
    </row>
    <row r="27" spans="1:8" ht="21.75" customHeight="1">
      <c r="A27" s="30" t="s">
        <v>172</v>
      </c>
      <c r="B27" s="32" t="s">
        <v>166</v>
      </c>
      <c r="C27" s="32" t="s">
        <v>145</v>
      </c>
      <c r="D27" s="33">
        <v>120</v>
      </c>
      <c r="E27" s="33">
        <v>504.2</v>
      </c>
      <c r="F27" s="33">
        <v>14.3</v>
      </c>
      <c r="G27" s="33">
        <f t="shared" si="1"/>
        <v>489.9</v>
      </c>
      <c r="H27" s="33">
        <f t="shared" si="0"/>
        <v>2.836176120587069</v>
      </c>
    </row>
    <row r="28" spans="1:8" ht="21.75" customHeight="1">
      <c r="A28" s="53" t="s">
        <v>270</v>
      </c>
      <c r="B28" s="54" t="s">
        <v>176</v>
      </c>
      <c r="C28" s="54" t="s">
        <v>94</v>
      </c>
      <c r="D28" s="85">
        <f>D29</f>
        <v>0</v>
      </c>
      <c r="E28" s="85">
        <f>E29</f>
        <v>0</v>
      </c>
      <c r="F28" s="85">
        <f>F29</f>
        <v>0</v>
      </c>
      <c r="G28" s="85">
        <f>G29</f>
        <v>0</v>
      </c>
      <c r="H28" s="85">
        <v>0</v>
      </c>
    </row>
    <row r="29" spans="1:8" ht="21.75" customHeight="1">
      <c r="A29" s="30" t="s">
        <v>271</v>
      </c>
      <c r="B29" s="32" t="s">
        <v>176</v>
      </c>
      <c r="C29" s="32" t="s">
        <v>93</v>
      </c>
      <c r="D29" s="33">
        <v>0</v>
      </c>
      <c r="E29" s="33">
        <v>0</v>
      </c>
      <c r="F29" s="33">
        <v>0</v>
      </c>
      <c r="G29" s="33">
        <f t="shared" si="1"/>
        <v>0</v>
      </c>
      <c r="H29" s="33">
        <v>0</v>
      </c>
    </row>
    <row r="30" spans="1:8" ht="21.75" customHeight="1">
      <c r="A30" s="53" t="s">
        <v>180</v>
      </c>
      <c r="B30" s="54" t="s">
        <v>151</v>
      </c>
      <c r="C30" s="54" t="s">
        <v>94</v>
      </c>
      <c r="D30" s="85">
        <f>D31</f>
        <v>418.6</v>
      </c>
      <c r="E30" s="85">
        <f>E31</f>
        <v>418.6</v>
      </c>
      <c r="F30" s="85">
        <f>F31</f>
        <v>418.6</v>
      </c>
      <c r="G30" s="85">
        <f>G31</f>
        <v>0</v>
      </c>
      <c r="H30" s="85">
        <f t="shared" si="0"/>
        <v>100</v>
      </c>
    </row>
    <row r="31" spans="1:8" ht="21.75" customHeight="1">
      <c r="A31" s="30" t="s">
        <v>252</v>
      </c>
      <c r="B31" s="32" t="s">
        <v>151</v>
      </c>
      <c r="C31" s="32" t="s">
        <v>93</v>
      </c>
      <c r="D31" s="33">
        <v>418.6</v>
      </c>
      <c r="E31" s="33">
        <v>418.6</v>
      </c>
      <c r="F31" s="33">
        <v>418.6</v>
      </c>
      <c r="G31" s="33">
        <f t="shared" si="1"/>
        <v>0</v>
      </c>
      <c r="H31" s="33">
        <f t="shared" si="0"/>
        <v>100</v>
      </c>
    </row>
    <row r="32" spans="1:8" ht="21.75" customHeight="1">
      <c r="A32" s="53" t="s">
        <v>186</v>
      </c>
      <c r="B32" s="54" t="s">
        <v>125</v>
      </c>
      <c r="C32" s="54" t="s">
        <v>94</v>
      </c>
      <c r="D32" s="85">
        <f>D33</f>
        <v>114.6</v>
      </c>
      <c r="E32" s="85">
        <f>E33</f>
        <v>114.6</v>
      </c>
      <c r="F32" s="85">
        <f>F33</f>
        <v>85.9</v>
      </c>
      <c r="G32" s="85">
        <f>G33</f>
        <v>28.69999999999999</v>
      </c>
      <c r="H32" s="85">
        <f t="shared" si="0"/>
        <v>74.956369982548</v>
      </c>
    </row>
    <row r="33" spans="1:8" ht="21.75" customHeight="1">
      <c r="A33" s="30" t="s">
        <v>187</v>
      </c>
      <c r="B33" s="32" t="s">
        <v>125</v>
      </c>
      <c r="C33" s="32" t="s">
        <v>96</v>
      </c>
      <c r="D33" s="33">
        <v>114.6</v>
      </c>
      <c r="E33" s="33">
        <v>114.6</v>
      </c>
      <c r="F33" s="33">
        <v>85.9</v>
      </c>
      <c r="G33" s="33">
        <f t="shared" si="1"/>
        <v>28.69999999999999</v>
      </c>
      <c r="H33" s="33">
        <f t="shared" si="0"/>
        <v>74.956369982548</v>
      </c>
    </row>
    <row r="34" spans="1:8" ht="27" customHeight="1">
      <c r="A34" s="53" t="s">
        <v>272</v>
      </c>
      <c r="B34" s="54" t="s">
        <v>132</v>
      </c>
      <c r="C34" s="54" t="s">
        <v>94</v>
      </c>
      <c r="D34" s="85">
        <f>D35</f>
        <v>0</v>
      </c>
      <c r="E34" s="85">
        <f>E35</f>
        <v>0</v>
      </c>
      <c r="F34" s="85">
        <f>F35</f>
        <v>0</v>
      </c>
      <c r="G34" s="85">
        <f>G35</f>
        <v>0</v>
      </c>
      <c r="H34" s="85">
        <v>0</v>
      </c>
    </row>
    <row r="35" spans="1:8" ht="21.75" customHeight="1">
      <c r="A35" s="30" t="s">
        <v>273</v>
      </c>
      <c r="B35" s="32" t="s">
        <v>132</v>
      </c>
      <c r="C35" s="32" t="s">
        <v>93</v>
      </c>
      <c r="D35" s="33">
        <v>0</v>
      </c>
      <c r="E35" s="33">
        <v>0</v>
      </c>
      <c r="F35" s="33">
        <v>0</v>
      </c>
      <c r="G35" s="33">
        <f t="shared" si="1"/>
        <v>0</v>
      </c>
      <c r="H35" s="33">
        <v>0</v>
      </c>
    </row>
    <row r="36" spans="1:8" ht="21.75" customHeight="1">
      <c r="A36" s="53" t="s">
        <v>194</v>
      </c>
      <c r="B36" s="54"/>
      <c r="C36" s="54"/>
      <c r="D36" s="85">
        <f>D11+D17+D19+D22+D25+D28+D30+D32+D34</f>
        <v>7350.400000000001</v>
      </c>
      <c r="E36" s="85">
        <f>E11+E17+E19+E22+E25+E28+E30+E32+E34</f>
        <v>9354.500000000002</v>
      </c>
      <c r="F36" s="85">
        <f>F11+F17+F19+F22+F25+F28+F30+F32+F34</f>
        <v>8070.2</v>
      </c>
      <c r="G36" s="85">
        <f>G11+G17+G19+G22+G25+G28+G30+G32+G34</f>
        <v>1284.3000000000006</v>
      </c>
      <c r="H36" s="85">
        <f t="shared" si="0"/>
        <v>86.27077876957613</v>
      </c>
    </row>
    <row r="37" spans="1:8" ht="12">
      <c r="A37" s="45"/>
      <c r="H37" s="44"/>
    </row>
    <row r="38" ht="12">
      <c r="A38" s="43"/>
    </row>
  </sheetData>
  <sheetProtection/>
  <mergeCells count="14">
    <mergeCell ref="A7:H7"/>
    <mergeCell ref="F1:H1"/>
    <mergeCell ref="A2:H2"/>
    <mergeCell ref="A3:H3"/>
    <mergeCell ref="A4:H4"/>
    <mergeCell ref="A5:H5"/>
    <mergeCell ref="H9:H10"/>
    <mergeCell ref="G9:G10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27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2.140625" style="21" customWidth="1"/>
    <col min="2" max="2" width="33.140625" style="22" customWidth="1"/>
    <col min="3" max="3" width="13.140625" style="22" customWidth="1"/>
    <col min="4" max="4" width="11.7109375" style="22" customWidth="1"/>
    <col min="5" max="5" width="13.8515625" style="22" customWidth="1"/>
    <col min="6" max="6" width="13.7109375" style="46" customWidth="1"/>
    <col min="7" max="7" width="8.8515625" style="23" customWidth="1"/>
    <col min="8" max="16384" width="9.140625" style="23" customWidth="1"/>
  </cols>
  <sheetData>
    <row r="1" spans="5:6" ht="19.5" customHeight="1">
      <c r="E1" s="124"/>
      <c r="F1" s="124"/>
    </row>
    <row r="2" spans="1:7" s="25" customFormat="1" ht="14.25" customHeight="1">
      <c r="A2" s="91" t="s">
        <v>310</v>
      </c>
      <c r="B2" s="91"/>
      <c r="C2" s="91"/>
      <c r="D2" s="91"/>
      <c r="E2" s="91"/>
      <c r="F2" s="91"/>
      <c r="G2" s="24"/>
    </row>
    <row r="3" spans="1:7" s="25" customFormat="1" ht="14.25" customHeight="1">
      <c r="A3" s="91" t="s">
        <v>0</v>
      </c>
      <c r="B3" s="91"/>
      <c r="C3" s="91"/>
      <c r="D3" s="91"/>
      <c r="E3" s="91"/>
      <c r="F3" s="91"/>
      <c r="G3" s="24"/>
    </row>
    <row r="4" spans="1:7" s="25" customFormat="1" ht="14.25" customHeight="1">
      <c r="A4" s="91" t="s">
        <v>1</v>
      </c>
      <c r="B4" s="91"/>
      <c r="C4" s="91"/>
      <c r="D4" s="91"/>
      <c r="E4" s="91"/>
      <c r="F4" s="91"/>
      <c r="G4" s="24"/>
    </row>
    <row r="5" spans="1:7" s="25" customFormat="1" ht="15" customHeight="1">
      <c r="A5" s="117" t="s">
        <v>316</v>
      </c>
      <c r="B5" s="117"/>
      <c r="C5" s="117"/>
      <c r="D5" s="117"/>
      <c r="E5" s="117"/>
      <c r="F5" s="117"/>
      <c r="G5" s="24"/>
    </row>
    <row r="6" spans="1:6" ht="18.75" customHeight="1">
      <c r="A6" s="26"/>
      <c r="B6" s="26"/>
      <c r="C6" s="26"/>
      <c r="D6" s="26"/>
      <c r="E6" s="26"/>
      <c r="F6" s="26"/>
    </row>
    <row r="7" spans="1:9" ht="66.75" customHeight="1">
      <c r="A7" s="125" t="s">
        <v>311</v>
      </c>
      <c r="B7" s="123"/>
      <c r="C7" s="123"/>
      <c r="D7" s="123"/>
      <c r="E7" s="123"/>
      <c r="F7" s="123"/>
      <c r="I7" s="25"/>
    </row>
    <row r="8" spans="1:9" ht="20.25" customHeight="1">
      <c r="A8" s="27"/>
      <c r="B8" s="28"/>
      <c r="C8" s="28"/>
      <c r="D8" s="28"/>
      <c r="E8" s="28"/>
      <c r="F8" s="28" t="s">
        <v>2</v>
      </c>
      <c r="I8" s="25"/>
    </row>
    <row r="9" spans="1:6" s="29" customFormat="1" ht="15" customHeight="1">
      <c r="A9" s="119" t="s">
        <v>309</v>
      </c>
      <c r="B9" s="121" t="s">
        <v>308</v>
      </c>
      <c r="C9" s="112" t="s">
        <v>265</v>
      </c>
      <c r="D9" s="112" t="s">
        <v>264</v>
      </c>
      <c r="E9" s="112" t="s">
        <v>263</v>
      </c>
      <c r="F9" s="114" t="s">
        <v>79</v>
      </c>
    </row>
    <row r="10" spans="1:6" s="29" customFormat="1" ht="38.25" customHeight="1">
      <c r="A10" s="120"/>
      <c r="B10" s="122"/>
      <c r="C10" s="113"/>
      <c r="D10" s="113"/>
      <c r="E10" s="113"/>
      <c r="F10" s="115"/>
    </row>
    <row r="11" spans="1:6" ht="27" customHeight="1">
      <c r="A11" s="53" t="s">
        <v>307</v>
      </c>
      <c r="B11" s="54" t="s">
        <v>306</v>
      </c>
      <c r="C11" s="85">
        <f>C12+C15+C18</f>
        <v>614</v>
      </c>
      <c r="D11" s="85">
        <f>D12+D15+D18</f>
        <v>1418.2999999999993</v>
      </c>
      <c r="E11" s="85">
        <f>E12+E15+E18</f>
        <v>-627.6999999999998</v>
      </c>
      <c r="F11" s="85">
        <f aca="true" t="shared" si="0" ref="F11:F26">E11*100/D11</f>
        <v>-44.25720933511952</v>
      </c>
    </row>
    <row r="12" spans="1:6" ht="26.25" customHeight="1">
      <c r="A12" s="87" t="s">
        <v>305</v>
      </c>
      <c r="B12" s="54" t="s">
        <v>304</v>
      </c>
      <c r="C12" s="85">
        <f aca="true" t="shared" si="1" ref="C12:E13">C13</f>
        <v>614</v>
      </c>
      <c r="D12" s="85">
        <f t="shared" si="1"/>
        <v>614</v>
      </c>
      <c r="E12" s="85">
        <f t="shared" si="1"/>
        <v>614</v>
      </c>
      <c r="F12" s="85">
        <f t="shared" si="0"/>
        <v>100</v>
      </c>
    </row>
    <row r="13" spans="1:6" ht="26.25" customHeight="1">
      <c r="A13" s="86" t="s">
        <v>303</v>
      </c>
      <c r="B13" s="32" t="s">
        <v>302</v>
      </c>
      <c r="C13" s="33">
        <f t="shared" si="1"/>
        <v>614</v>
      </c>
      <c r="D13" s="33">
        <f t="shared" si="1"/>
        <v>614</v>
      </c>
      <c r="E13" s="33">
        <f t="shared" si="1"/>
        <v>614</v>
      </c>
      <c r="F13" s="33">
        <f t="shared" si="0"/>
        <v>100</v>
      </c>
    </row>
    <row r="14" spans="1:6" ht="27.75" customHeight="1">
      <c r="A14" s="86" t="s">
        <v>301</v>
      </c>
      <c r="B14" s="32" t="s">
        <v>300</v>
      </c>
      <c r="C14" s="33">
        <v>614</v>
      </c>
      <c r="D14" s="33">
        <v>614</v>
      </c>
      <c r="E14" s="33">
        <v>614</v>
      </c>
      <c r="F14" s="33">
        <f t="shared" si="0"/>
        <v>100</v>
      </c>
    </row>
    <row r="15" spans="1:6" ht="31.5" customHeight="1">
      <c r="A15" s="90" t="s">
        <v>299</v>
      </c>
      <c r="B15" s="54" t="s">
        <v>298</v>
      </c>
      <c r="C15" s="85">
        <f aca="true" t="shared" si="2" ref="C15:E16">C16</f>
        <v>0</v>
      </c>
      <c r="D15" s="85">
        <f t="shared" si="2"/>
        <v>0</v>
      </c>
      <c r="E15" s="85">
        <f t="shared" si="2"/>
        <v>0</v>
      </c>
      <c r="F15" s="85" t="e">
        <f t="shared" si="0"/>
        <v>#DIV/0!</v>
      </c>
    </row>
    <row r="16" spans="1:6" ht="41.25" customHeight="1">
      <c r="A16" s="89" t="s">
        <v>297</v>
      </c>
      <c r="B16" s="32" t="s">
        <v>296</v>
      </c>
      <c r="C16" s="33">
        <f t="shared" si="2"/>
        <v>0</v>
      </c>
      <c r="D16" s="33">
        <f t="shared" si="2"/>
        <v>0</v>
      </c>
      <c r="E16" s="33">
        <f t="shared" si="2"/>
        <v>0</v>
      </c>
      <c r="F16" s="33" t="e">
        <f t="shared" si="0"/>
        <v>#DIV/0!</v>
      </c>
    </row>
    <row r="17" spans="1:6" ht="39.75" customHeight="1">
      <c r="A17" s="88" t="s">
        <v>295</v>
      </c>
      <c r="B17" s="32" t="s">
        <v>294</v>
      </c>
      <c r="C17" s="33">
        <v>0</v>
      </c>
      <c r="D17" s="33">
        <v>0</v>
      </c>
      <c r="E17" s="33">
        <v>0</v>
      </c>
      <c r="F17" s="85" t="e">
        <f t="shared" si="0"/>
        <v>#DIV/0!</v>
      </c>
    </row>
    <row r="18" spans="1:6" ht="18" customHeight="1">
      <c r="A18" s="87" t="s">
        <v>293</v>
      </c>
      <c r="B18" s="54" t="s">
        <v>292</v>
      </c>
      <c r="C18" s="85">
        <f>C19+C23</f>
        <v>0</v>
      </c>
      <c r="D18" s="85">
        <f>D19+D23</f>
        <v>804.2999999999993</v>
      </c>
      <c r="E18" s="85">
        <f>E19+E23</f>
        <v>-1241.6999999999998</v>
      </c>
      <c r="F18" s="85">
        <f t="shared" si="0"/>
        <v>-154.3826930249908</v>
      </c>
    </row>
    <row r="19" spans="1:6" ht="16.5" customHeight="1">
      <c r="A19" s="86" t="s">
        <v>291</v>
      </c>
      <c r="B19" s="32" t="s">
        <v>290</v>
      </c>
      <c r="C19" s="33">
        <f aca="true" t="shared" si="3" ref="C19:E21">C20</f>
        <v>-7350.4</v>
      </c>
      <c r="D19" s="33">
        <f t="shared" si="3"/>
        <v>-8550.2</v>
      </c>
      <c r="E19" s="33">
        <f t="shared" si="3"/>
        <v>-9311.9</v>
      </c>
      <c r="F19" s="33">
        <f t="shared" si="0"/>
        <v>108.90856354237327</v>
      </c>
    </row>
    <row r="20" spans="1:6" ht="24.75" customHeight="1">
      <c r="A20" s="86" t="s">
        <v>289</v>
      </c>
      <c r="B20" s="32" t="s">
        <v>288</v>
      </c>
      <c r="C20" s="33">
        <f t="shared" si="3"/>
        <v>-7350.4</v>
      </c>
      <c r="D20" s="33">
        <f t="shared" si="3"/>
        <v>-8550.2</v>
      </c>
      <c r="E20" s="33">
        <f t="shared" si="3"/>
        <v>-9311.9</v>
      </c>
      <c r="F20" s="85">
        <f t="shared" si="0"/>
        <v>108.90856354237327</v>
      </c>
    </row>
    <row r="21" spans="1:6" ht="16.5" customHeight="1">
      <c r="A21" s="86" t="s">
        <v>287</v>
      </c>
      <c r="B21" s="32" t="s">
        <v>286</v>
      </c>
      <c r="C21" s="33">
        <f t="shared" si="3"/>
        <v>-7350.4</v>
      </c>
      <c r="D21" s="33">
        <f t="shared" si="3"/>
        <v>-8550.2</v>
      </c>
      <c r="E21" s="33">
        <f t="shared" si="3"/>
        <v>-9311.9</v>
      </c>
      <c r="F21" s="33">
        <f t="shared" si="0"/>
        <v>108.90856354237327</v>
      </c>
    </row>
    <row r="22" spans="1:6" ht="26.25" customHeight="1">
      <c r="A22" s="86" t="s">
        <v>285</v>
      </c>
      <c r="B22" s="32" t="s">
        <v>284</v>
      </c>
      <c r="C22" s="33">
        <v>-7350.4</v>
      </c>
      <c r="D22" s="33">
        <v>-8550.2</v>
      </c>
      <c r="E22" s="33">
        <v>-9311.9</v>
      </c>
      <c r="F22" s="33">
        <f t="shared" si="0"/>
        <v>108.90856354237327</v>
      </c>
    </row>
    <row r="23" spans="1:6" ht="15" customHeight="1">
      <c r="A23" s="86" t="s">
        <v>283</v>
      </c>
      <c r="B23" s="32" t="s">
        <v>282</v>
      </c>
      <c r="C23" s="33" t="str">
        <f aca="true" t="shared" si="4" ref="C23:E25">C24</f>
        <v>7350,4</v>
      </c>
      <c r="D23" s="33" t="str">
        <f t="shared" si="4"/>
        <v>9354,5</v>
      </c>
      <c r="E23" s="33" t="str">
        <f t="shared" si="4"/>
        <v>8070,2</v>
      </c>
      <c r="F23" s="85">
        <f t="shared" si="0"/>
        <v>86.27077876957614</v>
      </c>
    </row>
    <row r="24" spans="1:6" ht="27" customHeight="1">
      <c r="A24" s="86" t="s">
        <v>281</v>
      </c>
      <c r="B24" s="32" t="s">
        <v>280</v>
      </c>
      <c r="C24" s="33" t="str">
        <f t="shared" si="4"/>
        <v>7350,4</v>
      </c>
      <c r="D24" s="33" t="str">
        <f t="shared" si="4"/>
        <v>9354,5</v>
      </c>
      <c r="E24" s="33" t="str">
        <f t="shared" si="4"/>
        <v>8070,2</v>
      </c>
      <c r="F24" s="33">
        <f t="shared" si="0"/>
        <v>86.27077876957614</v>
      </c>
    </row>
    <row r="25" spans="1:6" ht="25.5" customHeight="1">
      <c r="A25" s="86" t="s">
        <v>279</v>
      </c>
      <c r="B25" s="32" t="s">
        <v>278</v>
      </c>
      <c r="C25" s="33" t="str">
        <f t="shared" si="4"/>
        <v>7350,4</v>
      </c>
      <c r="D25" s="33" t="str">
        <f t="shared" si="4"/>
        <v>9354,5</v>
      </c>
      <c r="E25" s="33" t="str">
        <f t="shared" si="4"/>
        <v>8070,2</v>
      </c>
      <c r="F25" s="85">
        <f t="shared" si="0"/>
        <v>86.27077876957614</v>
      </c>
    </row>
    <row r="26" spans="1:6" ht="24">
      <c r="A26" s="86" t="s">
        <v>277</v>
      </c>
      <c r="B26" s="32" t="s">
        <v>276</v>
      </c>
      <c r="C26" s="32" t="s">
        <v>313</v>
      </c>
      <c r="D26" s="32" t="s">
        <v>312</v>
      </c>
      <c r="E26" s="32" t="s">
        <v>314</v>
      </c>
      <c r="F26" s="85">
        <f t="shared" si="0"/>
        <v>86.27077876957614</v>
      </c>
    </row>
    <row r="27" ht="12">
      <c r="A27" s="43"/>
    </row>
  </sheetData>
  <sheetProtection/>
  <mergeCells count="12">
    <mergeCell ref="A7:F7"/>
    <mergeCell ref="E1:F1"/>
    <mergeCell ref="A2:F2"/>
    <mergeCell ref="A3:F3"/>
    <mergeCell ref="A4:F4"/>
    <mergeCell ref="A5:F5"/>
    <mergeCell ref="F9:F10"/>
    <mergeCell ref="A9:A10"/>
    <mergeCell ref="B9:B10"/>
    <mergeCell ref="C9:C10"/>
    <mergeCell ref="D9:D10"/>
    <mergeCell ref="E9:E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Карина</cp:lastModifiedBy>
  <cp:lastPrinted>2022-05-06T09:47:37Z</cp:lastPrinted>
  <dcterms:created xsi:type="dcterms:W3CDTF">2015-06-05T18:17:20Z</dcterms:created>
  <dcterms:modified xsi:type="dcterms:W3CDTF">2022-05-20T07:57:34Z</dcterms:modified>
  <cp:category/>
  <cp:version/>
  <cp:contentType/>
  <cp:contentStatus/>
</cp:coreProperties>
</file>